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75" yWindow="1320" windowWidth="14955" windowHeight="11295" activeTab="0"/>
  </bookViews>
  <sheets>
    <sheet name="滑落飛距離" sheetId="1" r:id="rId1"/>
  </sheets>
  <definedNames>
    <definedName name="_xlnm.Print_Area" localSheetId="0">'滑落飛距離'!$A$1:$K$42</definedName>
  </definedNames>
  <calcPr fullCalcOnLoad="1"/>
</workbook>
</file>

<file path=xl/sharedStrings.xml><?xml version="1.0" encoding="utf-8"?>
<sst xmlns="http://schemas.openxmlformats.org/spreadsheetml/2006/main" count="30" uniqueCount="29">
  <si>
    <t>屋根勾配（寸勾配→deg換算）</t>
  </si>
  <si>
    <t>屋根勾配（deg→ラジアン換算）</t>
  </si>
  <si>
    <t>重力加速度</t>
  </si>
  <si>
    <t>屋根長換算勾配による立ち上がり高さ</t>
  </si>
  <si>
    <t>棟から軒先までの水平長さ</t>
  </si>
  <si>
    <t>屋根長</t>
  </si>
  <si>
    <t>雪の軒先部分からの飛び出し速度Vo</t>
  </si>
  <si>
    <t>飛び出し速度水平成分Vox</t>
  </si>
  <si>
    <t>飛び出し速度垂直成分Voy</t>
  </si>
  <si>
    <t>m</t>
  </si>
  <si>
    <t>屋根雪の滑落飛距離の簡易計算</t>
  </si>
  <si>
    <t>この計算で、壁から落下地点までの距離（X）を計算することができます。各項目に値を入力すると、結果が表示されます。
イラストを参考に、値を入力してください。</t>
  </si>
  <si>
    <t>　5/10勾配 （5寸勾配）の屋根なら0.5を、
　3/10勾配なら0.3を入力してください。</t>
  </si>
  <si>
    <t>　鉄板などつるつるの表面仕上げは0.1以下、
　粗面では0.2～0.3としてください</t>
  </si>
  <si>
    <t>　任　意</t>
  </si>
  <si>
    <t>　任　意</t>
  </si>
  <si>
    <t>壁面から隣地境界までの必要距離Ｘ</t>
  </si>
  <si>
    <t>③棟から軒先までの水平長さA+B（m）を入力してください</t>
  </si>
  <si>
    <t>④壁から軒先までの水平長さB（m）を入力してください</t>
  </si>
  <si>
    <t>⑤地面から軒先までの高さY（m）を入力してください</t>
  </si>
  <si>
    <r>
      <t>①屋根勾配</t>
    </r>
    <r>
      <rPr>
        <b/>
        <sz val="11"/>
        <rFont val="Symbol"/>
        <family val="1"/>
      </rPr>
      <t></t>
    </r>
    <r>
      <rPr>
        <b/>
        <sz val="11"/>
        <rFont val="ＭＳ Ｐゴシック"/>
        <family val="3"/>
      </rPr>
      <t>を入力してください</t>
    </r>
  </si>
  <si>
    <t>この計算式は、次の書籍に記載されている計算式に基づき作成しております。
●高橋博、中村勉他：雪氷防災、白亜書房，P249
●高倉政寛、堤拓哉、鈴木大隆：勾配屋根を持つ戸建住宅における屋根雪
　 の滑落飛距離について，日本建築学会技術報告書，　
　 第21号P57-60，2005.6</t>
  </si>
  <si>
    <r>
      <t>　</t>
    </r>
    <r>
      <rPr>
        <b/>
        <sz val="14"/>
        <color indexed="12"/>
        <rFont val="Century"/>
        <family val="1"/>
      </rPr>
      <t>A+B</t>
    </r>
  </si>
  <si>
    <r>
      <t>0&lt;</t>
    </r>
    <r>
      <rPr>
        <b/>
        <sz val="14"/>
        <color indexed="52"/>
        <rFont val="ＭＳ Ｐゴシック"/>
        <family val="3"/>
      </rPr>
      <t xml:space="preserve"> </t>
    </r>
    <r>
      <rPr>
        <b/>
        <sz val="14"/>
        <color indexed="12"/>
        <rFont val="Symbol"/>
        <family val="1"/>
      </rPr>
      <t></t>
    </r>
    <r>
      <rPr>
        <b/>
        <sz val="14"/>
        <color indexed="12"/>
        <rFont val="ＭＳ Ｐゴシック"/>
        <family val="3"/>
      </rPr>
      <t xml:space="preserve"> </t>
    </r>
    <r>
      <rPr>
        <b/>
        <sz val="14"/>
        <rFont val="ＭＳ Ｐゴシック"/>
        <family val="3"/>
      </rPr>
      <t>&lt; 1</t>
    </r>
  </si>
  <si>
    <r>
      <t>　</t>
    </r>
    <r>
      <rPr>
        <b/>
        <sz val="14"/>
        <color indexed="12"/>
        <rFont val="Century"/>
        <family val="1"/>
      </rPr>
      <t>B</t>
    </r>
  </si>
  <si>
    <r>
      <t>　</t>
    </r>
    <r>
      <rPr>
        <b/>
        <sz val="14"/>
        <color indexed="17"/>
        <rFont val="Century"/>
        <family val="1"/>
      </rPr>
      <t>Y</t>
    </r>
  </si>
  <si>
    <r>
      <t>②動摩擦係数</t>
    </r>
    <r>
      <rPr>
        <b/>
        <sz val="12"/>
        <rFont val="Symbol"/>
        <family val="1"/>
      </rPr>
      <t></t>
    </r>
    <r>
      <rPr>
        <b/>
        <sz val="12"/>
        <rFont val="ＭＳ Ｐゴシック"/>
        <family val="3"/>
      </rPr>
      <t>k</t>
    </r>
    <r>
      <rPr>
        <b/>
        <sz val="11"/>
        <rFont val="ＭＳ Ｐゴシック"/>
        <family val="3"/>
      </rPr>
      <t>を入力してください</t>
    </r>
  </si>
  <si>
    <r>
      <t>0&lt;</t>
    </r>
    <r>
      <rPr>
        <b/>
        <sz val="14"/>
        <color indexed="12"/>
        <rFont val="Symbol"/>
        <family val="1"/>
      </rPr>
      <t>k</t>
    </r>
    <r>
      <rPr>
        <b/>
        <sz val="14"/>
        <rFont val="ＭＳ Ｐゴシック"/>
        <family val="3"/>
      </rPr>
      <t xml:space="preserve"> &lt; 1</t>
    </r>
  </si>
  <si>
    <r>
      <t>（滑落飛距離の計算結果に対する留意事項）</t>
    </r>
    <r>
      <rPr>
        <sz val="9"/>
        <color indexed="10"/>
        <rFont val="MS UI Gothic"/>
        <family val="3"/>
      </rPr>
      <t xml:space="preserve">
◎</t>
    </r>
    <r>
      <rPr>
        <sz val="9"/>
        <rFont val="MS UI Gothic"/>
        <family val="3"/>
      </rPr>
      <t>計算結果の数値は、屋根雪が落下し、地面に直撃する距離を示しています。堆積した山が崩れることによって、２次的に隣地へ雪が侵入したりすることは想定していません。
　 また、隣地へ直接落雪しなくても、堆雪状況により隣地へ落雪することが考えられますので留意してください。</t>
    </r>
    <r>
      <rPr>
        <sz val="10"/>
        <color indexed="10"/>
        <rFont val="MS UI Gothic"/>
        <family val="3"/>
      </rPr>
      <t xml:space="preserve">
</t>
    </r>
    <r>
      <rPr>
        <sz val="9"/>
        <color indexed="10"/>
        <rFont val="MS UI Gothic"/>
        <family val="3"/>
      </rPr>
      <t>◎</t>
    </r>
    <r>
      <rPr>
        <sz val="9"/>
        <rFont val="MS UI Gothic"/>
        <family val="3"/>
      </rPr>
      <t>建設される市町村では、別途、条例で落雪飛距離に定めを設けている場合があるので、その場合は、当該自治体の指示に従うこと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</si>
</sst>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0_ "/>
    <numFmt numFmtId="179" formatCode="0_ "/>
    <numFmt numFmtId="180" formatCode="#;\-#;&quot;&quot;"/>
    <numFmt numFmtId="181" formatCode="##.#;\-##.#;&quot;&quot;"/>
  </numFmts>
  <fonts count="56">
    <font>
      <sz val="11"/>
      <name val="ＭＳ Ｐゴシック"/>
      <family val="3"/>
    </font>
    <font>
      <sz val="6"/>
      <name val="ＭＳ Ｐゴシック"/>
      <family val="3"/>
    </font>
    <font>
      <b/>
      <sz val="14"/>
      <name val="MS UI Gothic"/>
      <family val="3"/>
    </font>
    <font>
      <sz val="10"/>
      <name val="MS UI Gothic"/>
      <family val="3"/>
    </font>
    <font>
      <b/>
      <sz val="11"/>
      <name val="ＭＳ Ｐゴシック"/>
      <family val="3"/>
    </font>
    <font>
      <sz val="10.5"/>
      <name val="MS UI Gothic"/>
      <family val="3"/>
    </font>
    <font>
      <b/>
      <sz val="11"/>
      <color indexed="10"/>
      <name val="ＭＳ Ｐゴシック"/>
      <family val="3"/>
    </font>
    <font>
      <b/>
      <sz val="12"/>
      <name val="ＭＳ Ｐゴシック"/>
      <family val="3"/>
    </font>
    <font>
      <u val="single"/>
      <sz val="8.25"/>
      <color indexed="12"/>
      <name val="ＭＳ Ｐゴシック"/>
      <family val="3"/>
    </font>
    <font>
      <u val="single"/>
      <sz val="8.25"/>
      <color indexed="36"/>
      <name val="ＭＳ Ｐゴシック"/>
      <family val="3"/>
    </font>
    <font>
      <b/>
      <sz val="14"/>
      <name val="ＭＳ Ｐゴシック"/>
      <family val="3"/>
    </font>
    <font>
      <sz val="9"/>
      <name val="MS UI Gothic"/>
      <family val="3"/>
    </font>
    <font>
      <sz val="9"/>
      <color indexed="10"/>
      <name val="MS UI Gothic"/>
      <family val="3"/>
    </font>
    <font>
      <sz val="10"/>
      <color indexed="10"/>
      <name val="MS UI Gothic"/>
      <family val="3"/>
    </font>
    <font>
      <b/>
      <sz val="11"/>
      <name val="Symbol"/>
      <family val="1"/>
    </font>
    <font>
      <b/>
      <sz val="12"/>
      <name val="Symbol"/>
      <family val="1"/>
    </font>
    <font>
      <b/>
      <sz val="14"/>
      <color indexed="12"/>
      <name val="Symbol"/>
      <family val="1"/>
    </font>
    <font>
      <b/>
      <sz val="14"/>
      <color indexed="12"/>
      <name val="ＭＳ Ｐゴシック"/>
      <family val="3"/>
    </font>
    <font>
      <b/>
      <sz val="14"/>
      <color indexed="12"/>
      <name val="Century"/>
      <family val="1"/>
    </font>
    <font>
      <b/>
      <sz val="14"/>
      <color indexed="52"/>
      <name val="ＭＳ Ｐゴシック"/>
      <family val="3"/>
    </font>
    <font>
      <b/>
      <sz val="14"/>
      <color indexed="17"/>
      <name val="ＭＳ Ｐ明朝"/>
      <family val="1"/>
    </font>
    <font>
      <b/>
      <sz val="14"/>
      <color indexed="17"/>
      <name val="Century"/>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color indexed="21"/>
      </right>
      <top>
        <color indexed="63"/>
      </top>
      <bottom>
        <color indexed="63"/>
      </bottom>
    </border>
    <border>
      <left style="medium">
        <color indexed="21"/>
      </left>
      <right>
        <color indexed="63"/>
      </right>
      <top style="medium">
        <color indexed="21"/>
      </top>
      <bottom style="medium">
        <color indexed="21"/>
      </bottom>
    </border>
    <border>
      <left>
        <color indexed="63"/>
      </left>
      <right>
        <color indexed="63"/>
      </right>
      <top style="medium">
        <color indexed="21"/>
      </top>
      <bottom style="medium">
        <color indexed="21"/>
      </bottom>
    </border>
    <border>
      <left>
        <color indexed="63"/>
      </left>
      <right style="medium">
        <color indexed="21"/>
      </right>
      <top style="medium">
        <color indexed="21"/>
      </top>
      <bottom style="medium">
        <color indexed="21"/>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color indexed="63"/>
      </left>
      <right style="medium">
        <color indexed="10"/>
      </right>
      <top>
        <color indexed="63"/>
      </top>
      <bottom style="medium">
        <color indexed="10"/>
      </bottom>
    </border>
    <border>
      <left style="medium">
        <color indexed="21"/>
      </left>
      <right>
        <color indexed="63"/>
      </right>
      <top style="medium">
        <color indexed="21"/>
      </top>
      <bottom>
        <color indexed="63"/>
      </bottom>
    </border>
    <border>
      <left>
        <color indexed="63"/>
      </left>
      <right>
        <color indexed="63"/>
      </right>
      <top style="medium">
        <color indexed="21"/>
      </top>
      <bottom>
        <color indexed="63"/>
      </bottom>
    </border>
    <border>
      <left>
        <color indexed="63"/>
      </left>
      <right style="medium">
        <color indexed="21"/>
      </right>
      <top style="medium">
        <color indexed="21"/>
      </top>
      <bottom>
        <color indexed="63"/>
      </bottom>
    </border>
    <border>
      <left style="medium">
        <color indexed="21"/>
      </left>
      <right>
        <color indexed="63"/>
      </right>
      <top>
        <color indexed="63"/>
      </top>
      <bottom>
        <color indexed="63"/>
      </bottom>
    </border>
    <border>
      <left style="medium">
        <color indexed="21"/>
      </left>
      <right>
        <color indexed="63"/>
      </right>
      <top>
        <color indexed="63"/>
      </top>
      <bottom style="medium">
        <color indexed="21"/>
      </bottom>
    </border>
    <border>
      <left>
        <color indexed="63"/>
      </left>
      <right>
        <color indexed="63"/>
      </right>
      <top>
        <color indexed="63"/>
      </top>
      <bottom style="medium">
        <color indexed="21"/>
      </bottom>
    </border>
    <border>
      <left>
        <color indexed="63"/>
      </left>
      <right style="medium">
        <color indexed="21"/>
      </right>
      <top>
        <color indexed="63"/>
      </top>
      <bottom style="medium">
        <color indexed="21"/>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9" fillId="0" borderId="0" applyNumberFormat="0" applyFill="0" applyBorder="0" applyAlignment="0" applyProtection="0"/>
    <xf numFmtId="0" fontId="55" fillId="32" borderId="0" applyNumberFormat="0" applyBorder="0" applyAlignment="0" applyProtection="0"/>
  </cellStyleXfs>
  <cellXfs count="57">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0" fontId="0" fillId="33" borderId="10" xfId="0" applyFill="1" applyBorder="1" applyAlignment="1">
      <alignment vertical="center"/>
    </xf>
    <xf numFmtId="177" fontId="0" fillId="33" borderId="11" xfId="0" applyNumberFormat="1" applyFill="1" applyBorder="1" applyAlignment="1">
      <alignment vertical="center"/>
    </xf>
    <xf numFmtId="176" fontId="0" fillId="33" borderId="11" xfId="0" applyNumberForma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horizontal="left" vertical="top"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 fillId="0" borderId="0" xfId="0" applyFont="1" applyAlignment="1">
      <alignment vertical="center"/>
    </xf>
    <xf numFmtId="0" fontId="0" fillId="0" borderId="0" xfId="0" applyFill="1" applyBorder="1" applyAlignment="1">
      <alignment horizontal="center"/>
    </xf>
    <xf numFmtId="0" fontId="0" fillId="0" borderId="0" xfId="0" applyFill="1" applyBorder="1" applyAlignment="1">
      <alignment vertical="center"/>
    </xf>
    <xf numFmtId="177" fontId="0" fillId="0" borderId="0" xfId="0" applyNumberFormat="1" applyFill="1" applyBorder="1" applyAlignment="1">
      <alignment vertical="center"/>
    </xf>
    <xf numFmtId="176" fontId="0" fillId="0" borderId="0" xfId="0" applyNumberFormat="1" applyFill="1" applyBorder="1" applyAlignment="1">
      <alignment vertical="center"/>
    </xf>
    <xf numFmtId="0" fontId="0" fillId="0" borderId="0" xfId="0" applyFill="1" applyBorder="1" applyAlignment="1">
      <alignment/>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17" fillId="0" borderId="17" xfId="0" applyFont="1" applyFill="1" applyBorder="1" applyAlignment="1">
      <alignment horizontal="left" vertical="center"/>
    </xf>
    <xf numFmtId="0" fontId="10" fillId="0" borderId="17" xfId="0" applyFont="1" applyFill="1" applyBorder="1" applyAlignment="1">
      <alignment horizontal="left" vertical="center"/>
    </xf>
    <xf numFmtId="0" fontId="20" fillId="0" borderId="17" xfId="0" applyFont="1" applyFill="1" applyBorder="1" applyAlignment="1">
      <alignment horizontal="left" vertical="center"/>
    </xf>
    <xf numFmtId="0" fontId="10" fillId="0" borderId="17" xfId="0" applyFont="1" applyFill="1" applyBorder="1" applyAlignment="1">
      <alignment vertical="center"/>
    </xf>
    <xf numFmtId="0" fontId="13" fillId="0" borderId="0" xfId="0" applyFont="1" applyAlignment="1">
      <alignment horizontal="left" vertical="center" wrapText="1"/>
    </xf>
    <xf numFmtId="0" fontId="0" fillId="0" borderId="0" xfId="0" applyAlignment="1">
      <alignment horizontal="left" vertical="center"/>
    </xf>
    <xf numFmtId="0" fontId="6" fillId="0" borderId="0" xfId="0" applyFont="1" applyAlignment="1">
      <alignment horizontal="right" vertical="center"/>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177" fontId="10" fillId="0" borderId="21" xfId="0" applyNumberFormat="1" applyFont="1" applyBorder="1" applyAlignment="1">
      <alignment horizontal="center" vertical="center"/>
    </xf>
    <xf numFmtId="177" fontId="10" fillId="0" borderId="22" xfId="0" applyNumberFormat="1" applyFont="1" applyBorder="1" applyAlignment="1">
      <alignment horizontal="center" vertical="center"/>
    </xf>
    <xf numFmtId="177" fontId="10" fillId="0" borderId="23" xfId="0" applyNumberFormat="1" applyFont="1" applyBorder="1" applyAlignment="1">
      <alignment horizontal="center" vertical="center"/>
    </xf>
    <xf numFmtId="177" fontId="10" fillId="0" borderId="0" xfId="0" applyNumberFormat="1" applyFont="1" applyBorder="1" applyAlignment="1">
      <alignment horizontal="center" vertical="center"/>
    </xf>
    <xf numFmtId="177" fontId="10" fillId="0" borderId="24" xfId="0" applyNumberFormat="1" applyFont="1" applyBorder="1" applyAlignment="1">
      <alignment horizontal="center" vertical="center"/>
    </xf>
    <xf numFmtId="177" fontId="10" fillId="0" borderId="25" xfId="0" applyNumberFormat="1" applyFont="1" applyBorder="1" applyAlignment="1">
      <alignment horizontal="center" vertical="center"/>
    </xf>
    <xf numFmtId="176" fontId="2" fillId="0" borderId="26" xfId="0" applyNumberFormat="1" applyFont="1" applyBorder="1" applyAlignment="1">
      <alignment horizontal="left" vertical="center"/>
    </xf>
    <xf numFmtId="176" fontId="2" fillId="0" borderId="27" xfId="0" applyNumberFormat="1" applyFont="1" applyBorder="1" applyAlignment="1">
      <alignment horizontal="left" vertical="center"/>
    </xf>
    <xf numFmtId="176" fontId="2" fillId="0" borderId="28" xfId="0" applyNumberFormat="1" applyFont="1" applyBorder="1" applyAlignment="1">
      <alignment horizontal="left" vertical="center"/>
    </xf>
    <xf numFmtId="0" fontId="0" fillId="0" borderId="0" xfId="0"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5" fillId="2" borderId="0" xfId="0" applyFont="1" applyFill="1" applyAlignment="1">
      <alignment horizontal="left" vertical="center" wrapText="1"/>
    </xf>
    <xf numFmtId="0" fontId="5" fillId="2"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F7A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3</xdr:row>
      <xdr:rowOff>114300</xdr:rowOff>
    </xdr:from>
    <xdr:to>
      <xdr:col>5</xdr:col>
      <xdr:colOff>609600</xdr:colOff>
      <xdr:row>15</xdr:row>
      <xdr:rowOff>219075</xdr:rowOff>
    </xdr:to>
    <xdr:pic>
      <xdr:nvPicPr>
        <xdr:cNvPr id="1" name="Picture 1" descr="illust_01"/>
        <xdr:cNvPicPr preferRelativeResize="1">
          <a:picLocks noChangeAspect="1"/>
        </xdr:cNvPicPr>
      </xdr:nvPicPr>
      <xdr:blipFill>
        <a:blip r:embed="rId1"/>
        <a:stretch>
          <a:fillRect/>
        </a:stretch>
      </xdr:blipFill>
      <xdr:spPr>
        <a:xfrm>
          <a:off x="38100" y="723900"/>
          <a:ext cx="3829050" cy="2171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2"/>
  <sheetViews>
    <sheetView showGridLines="0" tabSelected="1" zoomScale="90" zoomScaleNormal="90" zoomScalePageLayoutView="0" workbookViewId="0" topLeftCell="A1">
      <selection activeCell="C20" sqref="C20:F20"/>
    </sheetView>
  </sheetViews>
  <sheetFormatPr defaultColWidth="9.00390625" defaultRowHeight="13.5"/>
  <cols>
    <col min="1" max="1" width="2.625" style="0" customWidth="1"/>
    <col min="2" max="2" width="13.125" style="0" customWidth="1"/>
    <col min="6" max="6" width="8.375" style="0" customWidth="1"/>
    <col min="7" max="7" width="1.00390625" style="0" customWidth="1"/>
    <col min="10" max="10" width="12.625" style="0" customWidth="1"/>
    <col min="11" max="11" width="24.625" style="0" customWidth="1"/>
    <col min="13" max="13" width="9.25390625" style="0" customWidth="1"/>
    <col min="14" max="14" width="43.625" style="0" customWidth="1"/>
  </cols>
  <sheetData>
    <row r="1" spans="1:14" ht="17.25">
      <c r="A1" s="49" t="s">
        <v>10</v>
      </c>
      <c r="B1" s="50"/>
      <c r="C1" s="50"/>
      <c r="D1" s="50"/>
      <c r="E1" s="50"/>
      <c r="F1" s="50"/>
      <c r="G1" s="50"/>
      <c r="H1" s="50"/>
      <c r="I1" s="50"/>
      <c r="J1" s="50"/>
      <c r="K1" s="51"/>
      <c r="L1" s="18"/>
      <c r="M1" s="19"/>
      <c r="N1" s="19"/>
    </row>
    <row r="2" spans="1:14" ht="17.25">
      <c r="A2" s="52"/>
      <c r="B2" s="53"/>
      <c r="C2" s="53"/>
      <c r="D2" s="53"/>
      <c r="E2" s="53"/>
      <c r="F2" s="53"/>
      <c r="G2" s="53"/>
      <c r="H2" s="53"/>
      <c r="I2" s="53"/>
      <c r="J2" s="53"/>
      <c r="K2" s="54"/>
      <c r="L2" s="18"/>
      <c r="M2" s="19"/>
      <c r="N2" s="19"/>
    </row>
    <row r="4" spans="1:11" ht="13.5">
      <c r="A4" s="6"/>
      <c r="B4" s="7"/>
      <c r="C4" s="7"/>
      <c r="D4" s="7"/>
      <c r="E4" s="7"/>
      <c r="F4" s="9"/>
      <c r="H4" s="39" t="s">
        <v>11</v>
      </c>
      <c r="I4" s="39"/>
      <c r="J4" s="39"/>
      <c r="K4" s="39"/>
    </row>
    <row r="5" spans="1:11" ht="13.5">
      <c r="A5" s="10"/>
      <c r="B5" s="2"/>
      <c r="C5" s="2"/>
      <c r="D5" s="2"/>
      <c r="E5" s="2"/>
      <c r="F5" s="11"/>
      <c r="H5" s="39"/>
      <c r="I5" s="39"/>
      <c r="J5" s="39"/>
      <c r="K5" s="39"/>
    </row>
    <row r="6" spans="1:11" ht="13.5">
      <c r="A6" s="10"/>
      <c r="B6" s="2"/>
      <c r="C6" s="2"/>
      <c r="D6" s="2"/>
      <c r="E6" s="2"/>
      <c r="F6" s="11"/>
      <c r="H6" s="39"/>
      <c r="I6" s="39"/>
      <c r="J6" s="39"/>
      <c r="K6" s="39"/>
    </row>
    <row r="7" spans="1:11" ht="13.5">
      <c r="A7" s="10"/>
      <c r="B7" s="2"/>
      <c r="C7" s="2"/>
      <c r="D7" s="2"/>
      <c r="E7" s="2"/>
      <c r="F7" s="11"/>
      <c r="H7" s="39"/>
      <c r="I7" s="39"/>
      <c r="J7" s="39"/>
      <c r="K7" s="39"/>
    </row>
    <row r="8" spans="1:11" ht="13.5">
      <c r="A8" s="10"/>
      <c r="B8" s="2"/>
      <c r="C8" s="2"/>
      <c r="D8" s="2"/>
      <c r="E8" s="2"/>
      <c r="F8" s="11"/>
      <c r="H8" s="39"/>
      <c r="I8" s="39"/>
      <c r="J8" s="39"/>
      <c r="K8" s="39"/>
    </row>
    <row r="9" spans="1:11" ht="14.25" thickBot="1">
      <c r="A9" s="10"/>
      <c r="B9" s="2"/>
      <c r="C9" s="2"/>
      <c r="D9" s="2"/>
      <c r="E9" s="2"/>
      <c r="F9" s="11"/>
      <c r="H9" s="8"/>
      <c r="I9" s="8"/>
      <c r="J9" s="8"/>
      <c r="K9" s="8"/>
    </row>
    <row r="10" spans="1:11" ht="13.5">
      <c r="A10" s="10"/>
      <c r="B10" s="2"/>
      <c r="C10" s="2"/>
      <c r="D10" s="2"/>
      <c r="E10" s="2"/>
      <c r="F10" s="11"/>
      <c r="H10" s="40" t="s">
        <v>21</v>
      </c>
      <c r="I10" s="41"/>
      <c r="J10" s="41"/>
      <c r="K10" s="42"/>
    </row>
    <row r="11" spans="1:11" ht="13.5">
      <c r="A11" s="10"/>
      <c r="B11" s="2"/>
      <c r="C11" s="2"/>
      <c r="D11" s="2"/>
      <c r="E11" s="2"/>
      <c r="F11" s="11"/>
      <c r="H11" s="43"/>
      <c r="I11" s="44"/>
      <c r="J11" s="44"/>
      <c r="K11" s="45"/>
    </row>
    <row r="12" spans="1:11" ht="13.5">
      <c r="A12" s="10"/>
      <c r="B12" s="2"/>
      <c r="C12" s="2"/>
      <c r="D12" s="2"/>
      <c r="E12" s="2"/>
      <c r="F12" s="11"/>
      <c r="H12" s="43"/>
      <c r="I12" s="44"/>
      <c r="J12" s="44"/>
      <c r="K12" s="45"/>
    </row>
    <row r="13" spans="1:11" ht="13.5">
      <c r="A13" s="10"/>
      <c r="B13" s="2"/>
      <c r="C13" s="2"/>
      <c r="D13" s="2"/>
      <c r="E13" s="2"/>
      <c r="F13" s="11"/>
      <c r="H13" s="43"/>
      <c r="I13" s="44"/>
      <c r="J13" s="44"/>
      <c r="K13" s="45"/>
    </row>
    <row r="14" spans="1:11" ht="13.5">
      <c r="A14" s="10"/>
      <c r="B14" s="2"/>
      <c r="C14" s="2"/>
      <c r="D14" s="2"/>
      <c r="E14" s="2"/>
      <c r="F14" s="11"/>
      <c r="H14" s="43"/>
      <c r="I14" s="44"/>
      <c r="J14" s="44"/>
      <c r="K14" s="45"/>
    </row>
    <row r="15" spans="1:11" ht="13.5">
      <c r="A15" s="10"/>
      <c r="B15" s="2"/>
      <c r="C15" s="2"/>
      <c r="D15" s="2"/>
      <c r="E15" s="2"/>
      <c r="F15" s="11"/>
      <c r="H15" s="43"/>
      <c r="I15" s="44"/>
      <c r="J15" s="44"/>
      <c r="K15" s="45"/>
    </row>
    <row r="16" spans="1:11" ht="24" customHeight="1" thickBot="1">
      <c r="A16" s="10"/>
      <c r="B16" s="2"/>
      <c r="C16" s="2"/>
      <c r="D16" s="2"/>
      <c r="E16" s="2"/>
      <c r="F16" s="11"/>
      <c r="H16" s="46"/>
      <c r="I16" s="47"/>
      <c r="J16" s="47"/>
      <c r="K16" s="48"/>
    </row>
    <row r="17" spans="1:6" ht="13.5">
      <c r="A17" s="7"/>
      <c r="B17" s="7"/>
      <c r="C17" s="7"/>
      <c r="D17" s="7"/>
      <c r="E17" s="7"/>
      <c r="F17" s="7"/>
    </row>
    <row r="18" ht="15">
      <c r="A18" s="12" t="s">
        <v>20</v>
      </c>
    </row>
    <row r="19" ht="6" customHeight="1" thickBot="1"/>
    <row r="20" spans="2:11" ht="27" customHeight="1" thickBot="1">
      <c r="B20" s="21" t="s">
        <v>23</v>
      </c>
      <c r="C20" s="27"/>
      <c r="D20" s="28"/>
      <c r="E20" s="28"/>
      <c r="F20" s="29"/>
      <c r="H20" s="55" t="s">
        <v>12</v>
      </c>
      <c r="I20" s="56"/>
      <c r="J20" s="56"/>
      <c r="K20" s="56"/>
    </row>
    <row r="22" ht="15.75">
      <c r="A22" s="12" t="s">
        <v>26</v>
      </c>
    </row>
    <row r="23" ht="6" customHeight="1" thickBot="1"/>
    <row r="24" spans="2:11" ht="27" customHeight="1" thickBot="1">
      <c r="B24" s="23" t="s">
        <v>27</v>
      </c>
      <c r="C24" s="27"/>
      <c r="D24" s="28"/>
      <c r="E24" s="28"/>
      <c r="F24" s="29"/>
      <c r="H24" s="55" t="s">
        <v>13</v>
      </c>
      <c r="I24" s="56"/>
      <c r="J24" s="56"/>
      <c r="K24" s="56"/>
    </row>
    <row r="25" ht="13.5" customHeight="1"/>
    <row r="26" ht="13.5">
      <c r="A26" s="12" t="s">
        <v>17</v>
      </c>
    </row>
    <row r="27" ht="6" customHeight="1" thickBot="1"/>
    <row r="28" spans="2:11" ht="27" customHeight="1" thickBot="1">
      <c r="B28" s="20" t="s">
        <v>22</v>
      </c>
      <c r="C28" s="27"/>
      <c r="D28" s="28"/>
      <c r="E28" s="28"/>
      <c r="F28" s="29"/>
      <c r="H28" s="55" t="s">
        <v>14</v>
      </c>
      <c r="I28" s="56"/>
      <c r="J28" s="56"/>
      <c r="K28" s="56"/>
    </row>
    <row r="30" ht="13.5">
      <c r="A30" s="12" t="s">
        <v>18</v>
      </c>
    </row>
    <row r="31" ht="6" customHeight="1" thickBot="1"/>
    <row r="32" spans="2:11" ht="27" customHeight="1" thickBot="1">
      <c r="B32" s="20" t="s">
        <v>24</v>
      </c>
      <c r="C32" s="27"/>
      <c r="D32" s="28"/>
      <c r="E32" s="28"/>
      <c r="F32" s="29"/>
      <c r="H32" s="56" t="s">
        <v>15</v>
      </c>
      <c r="I32" s="56"/>
      <c r="J32" s="56"/>
      <c r="K32" s="56"/>
    </row>
    <row r="34" ht="13.5">
      <c r="A34" s="12" t="s">
        <v>19</v>
      </c>
    </row>
    <row r="35" ht="6" customHeight="1" thickBot="1"/>
    <row r="36" spans="2:11" ht="27" customHeight="1" thickBot="1">
      <c r="B36" s="22" t="s">
        <v>25</v>
      </c>
      <c r="C36" s="27"/>
      <c r="D36" s="28"/>
      <c r="E36" s="28"/>
      <c r="F36" s="29"/>
      <c r="H36" s="56" t="s">
        <v>15</v>
      </c>
      <c r="I36" s="56"/>
      <c r="J36" s="56"/>
      <c r="K36" s="56"/>
    </row>
    <row r="38" ht="14.25" thickBot="1">
      <c r="K38" s="1"/>
    </row>
    <row r="39" spans="2:11" ht="13.5">
      <c r="B39" s="26" t="s">
        <v>16</v>
      </c>
      <c r="C39" s="26"/>
      <c r="D39" s="26"/>
      <c r="E39" s="26"/>
      <c r="F39" s="26"/>
      <c r="H39" s="30">
        <f>$C$50*(SQRT(2*$C$45*C36+$C$51*$C$51)-$C$51)/$C$45+C32</f>
        <v>0</v>
      </c>
      <c r="I39" s="31"/>
      <c r="J39" s="31"/>
      <c r="K39" s="36" t="s">
        <v>9</v>
      </c>
    </row>
    <row r="40" spans="2:11" ht="13.5">
      <c r="B40" s="26"/>
      <c r="C40" s="26"/>
      <c r="D40" s="26"/>
      <c r="E40" s="26"/>
      <c r="F40" s="26"/>
      <c r="H40" s="32"/>
      <c r="I40" s="33"/>
      <c r="J40" s="33"/>
      <c r="K40" s="37"/>
    </row>
    <row r="41" spans="2:11" ht="14.25" thickBot="1">
      <c r="B41" s="26"/>
      <c r="C41" s="26"/>
      <c r="D41" s="26"/>
      <c r="E41" s="26"/>
      <c r="F41" s="26"/>
      <c r="H41" s="34"/>
      <c r="I41" s="35"/>
      <c r="J41" s="35"/>
      <c r="K41" s="38"/>
    </row>
    <row r="42" spans="2:11" ht="64.5" customHeight="1">
      <c r="B42" s="24" t="s">
        <v>28</v>
      </c>
      <c r="C42" s="25"/>
      <c r="D42" s="25"/>
      <c r="E42" s="25"/>
      <c r="F42" s="25"/>
      <c r="G42" s="25"/>
      <c r="H42" s="25"/>
      <c r="I42" s="25"/>
      <c r="J42" s="25"/>
      <c r="K42" s="25"/>
    </row>
    <row r="43" spans="2:11" ht="13.5" hidden="1">
      <c r="B43" s="3" t="s">
        <v>0</v>
      </c>
      <c r="C43" s="4">
        <f>DEGREES(ATAN(C20))</f>
        <v>0</v>
      </c>
      <c r="D43" s="17"/>
      <c r="E43" s="17"/>
      <c r="F43" s="17"/>
      <c r="H43" s="17"/>
      <c r="I43" s="17"/>
      <c r="J43" s="17"/>
      <c r="K43" s="17"/>
    </row>
    <row r="44" spans="2:11" ht="13.5" hidden="1">
      <c r="B44" s="3" t="s">
        <v>1</v>
      </c>
      <c r="C44" s="5">
        <f>RADIANS(C43)</f>
        <v>0</v>
      </c>
      <c r="D44" s="14"/>
      <c r="E44" s="15"/>
      <c r="F44" s="14"/>
      <c r="H44" s="13"/>
      <c r="I44" s="14"/>
      <c r="J44" s="15"/>
      <c r="K44" s="14"/>
    </row>
    <row r="45" spans="2:11" ht="13.5" hidden="1">
      <c r="B45" s="3" t="s">
        <v>2</v>
      </c>
      <c r="C45" s="4">
        <v>9.8</v>
      </c>
      <c r="D45" s="14"/>
      <c r="E45" s="16"/>
      <c r="F45" s="14"/>
      <c r="H45" s="13"/>
      <c r="I45" s="14"/>
      <c r="J45" s="16"/>
      <c r="K45" s="14"/>
    </row>
    <row r="46" spans="2:11" ht="13.5" hidden="1">
      <c r="B46" s="3" t="s">
        <v>3</v>
      </c>
      <c r="C46" s="5">
        <f>TAN(C44)*C28</f>
        <v>0</v>
      </c>
      <c r="D46" s="14"/>
      <c r="E46" s="15"/>
      <c r="F46" s="14"/>
      <c r="H46" s="13"/>
      <c r="I46" s="14"/>
      <c r="J46" s="15"/>
      <c r="K46" s="14"/>
    </row>
    <row r="47" spans="2:11" ht="13.5" hidden="1">
      <c r="B47" s="3" t="s">
        <v>4</v>
      </c>
      <c r="C47" s="4">
        <f>C28</f>
        <v>0</v>
      </c>
      <c r="D47" s="14"/>
      <c r="E47" s="16"/>
      <c r="F47" s="14"/>
      <c r="H47" s="14"/>
      <c r="I47" s="14"/>
      <c r="J47" s="16"/>
      <c r="K47" s="14"/>
    </row>
    <row r="48" spans="2:11" ht="13.5" hidden="1">
      <c r="B48" s="3" t="s">
        <v>5</v>
      </c>
      <c r="C48" s="4">
        <f>SQRT((C46*C46)+(C47*C47))</f>
        <v>0</v>
      </c>
      <c r="D48" s="14"/>
      <c r="E48" s="15"/>
      <c r="F48" s="14"/>
      <c r="H48" s="13"/>
      <c r="I48" s="14"/>
      <c r="J48" s="15"/>
      <c r="K48" s="14"/>
    </row>
    <row r="49" spans="2:11" ht="13.5" hidden="1">
      <c r="B49" s="3" t="s">
        <v>6</v>
      </c>
      <c r="C49" s="4">
        <f>SQRT(2*C45*C48*(SIN(C44)-((C24)*COS(C44))))</f>
        <v>0</v>
      </c>
      <c r="D49" s="14"/>
      <c r="E49" s="15"/>
      <c r="F49" s="14"/>
      <c r="H49" s="13"/>
      <c r="I49" s="14"/>
      <c r="J49" s="15"/>
      <c r="K49" s="14"/>
    </row>
    <row r="50" spans="2:11" ht="13.5" hidden="1">
      <c r="B50" s="3" t="s">
        <v>7</v>
      </c>
      <c r="C50" s="4">
        <f>C49*COS(C44)</f>
        <v>0</v>
      </c>
      <c r="D50" s="14"/>
      <c r="E50" s="15"/>
      <c r="F50" s="14"/>
      <c r="H50" s="14"/>
      <c r="I50" s="14"/>
      <c r="J50" s="15"/>
      <c r="K50" s="14"/>
    </row>
    <row r="51" spans="2:11" ht="13.5" hidden="1">
      <c r="B51" s="3" t="s">
        <v>8</v>
      </c>
      <c r="C51" s="4">
        <f>C49*SIN(C44)</f>
        <v>0</v>
      </c>
      <c r="D51" s="14"/>
      <c r="E51" s="15"/>
      <c r="F51" s="14"/>
      <c r="H51" s="14"/>
      <c r="I51" s="14"/>
      <c r="J51" s="15"/>
      <c r="K51" s="14"/>
    </row>
    <row r="52" spans="3:11" ht="13.5">
      <c r="C52" s="14"/>
      <c r="D52" s="14"/>
      <c r="E52" s="15"/>
      <c r="F52" s="14"/>
      <c r="H52" s="14"/>
      <c r="I52" s="14"/>
      <c r="J52" s="15"/>
      <c r="K52" s="14"/>
    </row>
  </sheetData>
  <sheetProtection password="EE10" sheet="1" objects="1" scenarios="1" selectLockedCells="1"/>
  <mergeCells count="17">
    <mergeCell ref="C20:F20"/>
    <mergeCell ref="H24:K24"/>
    <mergeCell ref="H28:K28"/>
    <mergeCell ref="A1:K2"/>
    <mergeCell ref="H4:K8"/>
    <mergeCell ref="H10:K16"/>
    <mergeCell ref="H20:K20"/>
    <mergeCell ref="B42:K42"/>
    <mergeCell ref="B39:F41"/>
    <mergeCell ref="C24:F24"/>
    <mergeCell ref="C28:F28"/>
    <mergeCell ref="C32:F32"/>
    <mergeCell ref="C36:F36"/>
    <mergeCell ref="H39:J41"/>
    <mergeCell ref="K39:K41"/>
    <mergeCell ref="H32:K32"/>
    <mergeCell ref="H36:K36"/>
  </mergeCells>
  <printOptions/>
  <pageMargins left="0.3937007874015748" right="0.3937007874015748" top="0.3937007874015748" bottom="0.3937007874015748" header="0.5118110236220472" footer="0.5118110236220472"/>
  <pageSetup horizontalDpi="300" verticalDpi="3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takakura.m</dc:creator>
  <cp:keywords/>
  <dc:description/>
  <cp:lastModifiedBy>takakura.m</cp:lastModifiedBy>
  <cp:lastPrinted>2007-02-13T05:35:22Z</cp:lastPrinted>
  <dcterms:created xsi:type="dcterms:W3CDTF">2006-01-25T02:00:52Z</dcterms:created>
  <dcterms:modified xsi:type="dcterms:W3CDTF">2016-05-23T23:41:13Z</dcterms:modified>
  <cp:category/>
  <cp:version/>
  <cp:contentType/>
  <cp:contentStatus/>
</cp:coreProperties>
</file>