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84" activeTab="2"/>
  </bookViews>
  <sheets>
    <sheet name="苗調査用紙" sheetId="1" r:id="rId1"/>
    <sheet name="生育調査用紙" sheetId="2" r:id="rId2"/>
    <sheet name="収量調査用紙" sheetId="3" r:id="rId3"/>
    <sheet name="貯蔵調査用紙" sheetId="4" r:id="rId4"/>
  </sheets>
  <definedNames>
    <definedName name="_xlnm.Print_Area" localSheetId="2">'収量調査用紙'!$A$1:$CK$23</definedName>
    <definedName name="_xlnm.Print_Titles" localSheetId="2">'収量調査用紙'!$A:$C,'収量調査用紙'!$8:$10</definedName>
    <definedName name="_xlnm.Print_Titles" localSheetId="1">'生育調査用紙'!$1:$1</definedName>
  </definedNames>
  <calcPr fullCalcOnLoad="1"/>
</workbook>
</file>

<file path=xl/sharedStrings.xml><?xml version="1.0" encoding="utf-8"?>
<sst xmlns="http://schemas.openxmlformats.org/spreadsheetml/2006/main" count="298" uniqueCount="158">
  <si>
    <t>収穫</t>
  </si>
  <si>
    <t>障害株数(球)</t>
  </si>
  <si>
    <t xml:space="preserve"> 貯蔵前腐敗球数(球)</t>
  </si>
  <si>
    <t>球品質</t>
  </si>
  <si>
    <t>葉部生育</t>
  </si>
  <si>
    <t>草丈</t>
  </si>
  <si>
    <t>生葉</t>
  </si>
  <si>
    <t>伏</t>
  </si>
  <si>
    <t>葉</t>
  </si>
  <si>
    <t>穫</t>
  </si>
  <si>
    <t>対象</t>
  </si>
  <si>
    <t>球数</t>
  </si>
  <si>
    <t>抽</t>
  </si>
  <si>
    <t>青</t>
  </si>
  <si>
    <t>乾</t>
  </si>
  <si>
    <t>軟</t>
  </si>
  <si>
    <t>ボ</t>
  </si>
  <si>
    <t>肌</t>
  </si>
  <si>
    <t>虫</t>
  </si>
  <si>
    <t>(cm)</t>
  </si>
  <si>
    <t>数</t>
  </si>
  <si>
    <t>株数</t>
  </si>
  <si>
    <t>立</t>
  </si>
  <si>
    <t>他</t>
  </si>
  <si>
    <t>腐</t>
  </si>
  <si>
    <t>ト</t>
  </si>
  <si>
    <t>害</t>
  </si>
  <si>
    <t>(記入例)</t>
  </si>
  <si>
    <t>なお，欠株は原因が明らかな場合（乾腐病，軟腐病など)はその欄に記入。</t>
  </si>
  <si>
    <t>一球重check</t>
  </si>
  <si>
    <t>ＬＬ</t>
  </si>
  <si>
    <t>Ｌ大</t>
  </si>
  <si>
    <t>Ｌ</t>
  </si>
  <si>
    <t>Ｍ</t>
  </si>
  <si>
    <t>Ｓ</t>
  </si>
  <si>
    <t>ＳＳ</t>
  </si>
  <si>
    <t>変形</t>
  </si>
  <si>
    <t>裂皮</t>
  </si>
  <si>
    <t>皮むけ</t>
  </si>
  <si>
    <t>分球</t>
  </si>
  <si>
    <t>長球</t>
  </si>
  <si>
    <t>扁平</t>
  </si>
  <si>
    <t>抽台</t>
  </si>
  <si>
    <t>青立</t>
  </si>
  <si>
    <t>その</t>
  </si>
  <si>
    <t>欠株</t>
  </si>
  <si>
    <t>貯蔵前腐敗率 %</t>
  </si>
  <si>
    <t>規格内球重構成 kg/a</t>
  </si>
  <si>
    <t>規格内</t>
  </si>
  <si>
    <t>同左</t>
  </si>
  <si>
    <t>規格</t>
  </si>
  <si>
    <t>規格外</t>
  </si>
  <si>
    <t>総</t>
  </si>
  <si>
    <t>平均</t>
  </si>
  <si>
    <t>LL</t>
  </si>
  <si>
    <t>L大</t>
  </si>
  <si>
    <t>L</t>
  </si>
  <si>
    <t>M</t>
  </si>
  <si>
    <t>S</t>
  </si>
  <si>
    <t>SS</t>
  </si>
  <si>
    <t>皮ﾑｹ</t>
  </si>
  <si>
    <t>苔</t>
  </si>
  <si>
    <t>率</t>
  </si>
  <si>
    <t>他率</t>
  </si>
  <si>
    <t>乾腐</t>
  </si>
  <si>
    <t>軟腐</t>
  </si>
  <si>
    <t>ボト</t>
  </si>
  <si>
    <t>虫害</t>
  </si>
  <si>
    <t>球重</t>
  </si>
  <si>
    <t>比</t>
  </si>
  <si>
    <t>内球</t>
  </si>
  <si>
    <t>外球</t>
  </si>
  <si>
    <t>小球</t>
  </si>
  <si>
    <t>収量</t>
  </si>
  <si>
    <t>一球</t>
  </si>
  <si>
    <t>内率</t>
  </si>
  <si>
    <t>品種・系統名</t>
  </si>
  <si>
    <t>%</t>
  </si>
  <si>
    <t>kg/a</t>
  </si>
  <si>
    <t>数/a</t>
  </si>
  <si>
    <t>反復</t>
  </si>
  <si>
    <t>平均</t>
  </si>
  <si>
    <t>株間</t>
  </si>
  <si>
    <t>畦間</t>
  </si>
  <si>
    <t>生育調査</t>
  </si>
  <si>
    <t>(月日)</t>
  </si>
  <si>
    <t>大</t>
  </si>
  <si>
    <t>期</t>
  </si>
  <si>
    <t>調査</t>
  </si>
  <si>
    <t>球数</t>
  </si>
  <si>
    <t>合計</t>
  </si>
  <si>
    <t>注）</t>
  </si>
  <si>
    <t>のセルにデータを入力して下さい。その他のセルは自動的に計算されます。</t>
  </si>
  <si>
    <t>栽植本数</t>
  </si>
  <si>
    <t>本/a</t>
  </si>
  <si>
    <t>cm</t>
  </si>
  <si>
    <t>収穫対象株数：栽植株数から除外株数のみを除いた株数(抽台～虫害及び欠株数を含む）。</t>
  </si>
  <si>
    <t>ツキサップ</t>
  </si>
  <si>
    <t>肥</t>
  </si>
  <si>
    <t>倒</t>
  </si>
  <si>
    <t>枯</t>
  </si>
  <si>
    <t>収</t>
  </si>
  <si>
    <t>規格外球数率 (%)</t>
  </si>
  <si>
    <t>(g)</t>
  </si>
  <si>
    <t>重(g)</t>
  </si>
  <si>
    <t>(%)</t>
  </si>
  <si>
    <t>肌腐れ症</t>
  </si>
  <si>
    <t>試験番号・品種名</t>
  </si>
  <si>
    <t>調査項目</t>
  </si>
  <si>
    <t>草丈</t>
  </si>
  <si>
    <t>葉鞘径</t>
  </si>
  <si>
    <t>葉数</t>
  </si>
  <si>
    <t>(枚)</t>
  </si>
  <si>
    <t>反復１</t>
  </si>
  <si>
    <t>反復２</t>
  </si>
  <si>
    <t>平均</t>
  </si>
  <si>
    <t>（単位）</t>
  </si>
  <si>
    <t>(㎝)</t>
  </si>
  <si>
    <t>(㎜)</t>
  </si>
  <si>
    <t>(㎝)</t>
  </si>
  <si>
    <t>(㎜)</t>
  </si>
  <si>
    <t>試験区名</t>
  </si>
  <si>
    <t>　　草丈（㎝)</t>
  </si>
  <si>
    <t>たまねぎ生育調査用紙（　　年　月　日調査）</t>
  </si>
  <si>
    <t>たまねぎ定植時苗調査（　　年　　月　　日調査）</t>
  </si>
  <si>
    <t>試験番号・品種名</t>
  </si>
  <si>
    <t>項目</t>
  </si>
  <si>
    <t>反復１</t>
  </si>
  <si>
    <t>反復２</t>
  </si>
  <si>
    <t>　　生葉数（枚)</t>
  </si>
  <si>
    <t>　　葉鞘径（㎜)</t>
  </si>
  <si>
    <t>たまねぎ収量調査様式</t>
  </si>
  <si>
    <t>たまねぎ貯蔵調査用紙</t>
  </si>
  <si>
    <t>皮むけ程度：少（５）～多（１）</t>
  </si>
  <si>
    <t>入庫</t>
  </si>
  <si>
    <t>出庫</t>
  </si>
  <si>
    <t>調査</t>
  </si>
  <si>
    <t>健全</t>
  </si>
  <si>
    <t>茎盤突出</t>
  </si>
  <si>
    <t>発根</t>
  </si>
  <si>
    <t>萌芽</t>
  </si>
  <si>
    <t>貯蔵中腐敗球数</t>
  </si>
  <si>
    <t>球数率％(併発は萌芽に含)</t>
  </si>
  <si>
    <t>sum</t>
  </si>
  <si>
    <t>試験区等</t>
  </si>
  <si>
    <t>貯蔵場所</t>
  </si>
  <si>
    <t>(月日)</t>
  </si>
  <si>
    <t>肌腐れ</t>
  </si>
  <si>
    <t>その他</t>
  </si>
  <si>
    <t>程度</t>
  </si>
  <si>
    <t>茎盤</t>
  </si>
  <si>
    <t>ﾎﾞﾄﾘﾁｽ</t>
  </si>
  <si>
    <t>肌腐</t>
  </si>
  <si>
    <t>備考</t>
  </si>
  <si>
    <t>check</t>
  </si>
  <si>
    <t>(　温度,　湿度)</t>
  </si>
  <si>
    <t>貯蔵庫(2℃,　60%)</t>
  </si>
  <si>
    <t>試験番号等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</si>
</sst>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/d"/>
    <numFmt numFmtId="178" formatCode="mm/dd"/>
    <numFmt numFmtId="179" formatCode="yy/mm/dd"/>
    <numFmt numFmtId="180" formatCode="m\.dd"/>
    <numFmt numFmtId="181" formatCode="0.00_ "/>
    <numFmt numFmtId="182" formatCode="&quot;\&quot;#,##0;\-&quot;\&quot;#,##0"/>
    <numFmt numFmtId="183" formatCode="&quot;\&quot;#,##0;[Red]\-&quot;\&quot;#,##0"/>
    <numFmt numFmtId="184" formatCode="0_ "/>
    <numFmt numFmtId="185" formatCode="0.0;0.0;0"/>
    <numFmt numFmtId="186" formatCode="0;0;"/>
    <numFmt numFmtId="187" formatCode="0.0_);[Red]\(0.0\)"/>
    <numFmt numFmtId="188" formatCode="0.0;_가"/>
    <numFmt numFmtId="189" formatCode="0.00_);[Red]\(0.00\)"/>
    <numFmt numFmtId="190" formatCode="0.0_ "/>
    <numFmt numFmtId="191" formatCode="yyyy/m/d;@"/>
  </numFmts>
  <fonts count="39">
    <font>
      <sz val="12"/>
      <name val="ＭＳ 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0.45"/>
      <color indexed="12"/>
      <name val="ＭＳ Ｐゴシック"/>
      <family val="3"/>
    </font>
    <font>
      <sz val="12"/>
      <name val="ＭＳ Ｐゴシック"/>
      <family val="3"/>
    </font>
    <font>
      <u val="single"/>
      <sz val="10.4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Osaka"/>
      <family val="3"/>
    </font>
    <font>
      <sz val="11"/>
      <name val="Osaka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7" borderId="4" applyNumberFormat="0" applyAlignment="0" applyProtection="0"/>
    <xf numFmtId="0" fontId="22" fillId="0" borderId="0">
      <alignment vertical="center"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8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0" fillId="0" borderId="0" xfId="64" applyFont="1">
      <alignment/>
      <protection/>
    </xf>
    <xf numFmtId="0" fontId="10" fillId="0" borderId="0" xfId="64" applyFont="1" applyAlignment="1">
      <alignment horizontal="right"/>
      <protection/>
    </xf>
    <xf numFmtId="0" fontId="10" fillId="0" borderId="10" xfId="64" applyFont="1" applyBorder="1">
      <alignment/>
      <protection/>
    </xf>
    <xf numFmtId="1" fontId="10" fillId="0" borderId="11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177" fontId="10" fillId="0" borderId="11" xfId="64" applyNumberFormat="1" applyFont="1" applyBorder="1">
      <alignment/>
      <protection/>
    </xf>
    <xf numFmtId="185" fontId="10" fillId="0" borderId="11" xfId="64" applyNumberFormat="1" applyFont="1" applyBorder="1">
      <alignment/>
      <protection/>
    </xf>
    <xf numFmtId="38" fontId="10" fillId="0" borderId="11" xfId="49" applyFont="1" applyBorder="1" applyAlignment="1">
      <alignment/>
    </xf>
    <xf numFmtId="38" fontId="10" fillId="0" borderId="0" xfId="49" applyFont="1" applyAlignment="1">
      <alignment/>
    </xf>
    <xf numFmtId="176" fontId="10" fillId="0" borderId="11" xfId="64" applyNumberFormat="1" applyFont="1" applyBorder="1">
      <alignment/>
      <protection/>
    </xf>
    <xf numFmtId="0" fontId="10" fillId="4" borderId="12" xfId="64" applyFont="1" applyFill="1" applyBorder="1" applyProtection="1">
      <alignment/>
      <protection locked="0"/>
    </xf>
    <xf numFmtId="0" fontId="10" fillId="4" borderId="13" xfId="64" applyFont="1" applyFill="1" applyBorder="1" applyProtection="1">
      <alignment/>
      <protection locked="0"/>
    </xf>
    <xf numFmtId="0" fontId="10" fillId="4" borderId="11" xfId="64" applyFont="1" applyFill="1" applyBorder="1" applyProtection="1">
      <alignment/>
      <protection locked="0"/>
    </xf>
    <xf numFmtId="0" fontId="10" fillId="4" borderId="14" xfId="64" applyFont="1" applyFill="1" applyBorder="1" applyProtection="1">
      <alignment/>
      <protection locked="0"/>
    </xf>
    <xf numFmtId="0" fontId="4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" fontId="11" fillId="0" borderId="10" xfId="0" applyNumberFormat="1" applyFont="1" applyBorder="1" applyAlignment="1" applyProtection="1">
      <alignment/>
      <protection/>
    </xf>
    <xf numFmtId="38" fontId="4" fillId="0" borderId="10" xfId="49" applyFont="1" applyBorder="1" applyAlignment="1" applyProtection="1">
      <alignment/>
      <protection/>
    </xf>
    <xf numFmtId="38" fontId="10" fillId="0" borderId="13" xfId="49" applyFont="1" applyBorder="1" applyAlignment="1">
      <alignment/>
    </xf>
    <xf numFmtId="0" fontId="12" fillId="0" borderId="0" xfId="64" applyFont="1">
      <alignment/>
      <protection/>
    </xf>
    <xf numFmtId="0" fontId="10" fillId="4" borderId="16" xfId="64" applyFont="1" applyFill="1" applyBorder="1" applyProtection="1">
      <alignment/>
      <protection locked="0"/>
    </xf>
    <xf numFmtId="177" fontId="10" fillId="4" borderId="16" xfId="64" applyNumberFormat="1" applyFont="1" applyFill="1" applyBorder="1" applyProtection="1">
      <alignment/>
      <protection locked="0"/>
    </xf>
    <xf numFmtId="186" fontId="10" fillId="0" borderId="16" xfId="64" applyNumberFormat="1" applyFont="1" applyBorder="1">
      <alignment/>
      <protection/>
    </xf>
    <xf numFmtId="1" fontId="7" fillId="0" borderId="16" xfId="64" applyNumberFormat="1" applyFont="1" applyBorder="1">
      <alignment/>
      <protection/>
    </xf>
    <xf numFmtId="38" fontId="10" fillId="4" borderId="16" xfId="49" applyFont="1" applyFill="1" applyBorder="1" applyAlignment="1" applyProtection="1">
      <alignment/>
      <protection locked="0"/>
    </xf>
    <xf numFmtId="185" fontId="10" fillId="0" borderId="16" xfId="64" applyNumberFormat="1" applyFont="1" applyBorder="1">
      <alignment/>
      <protection/>
    </xf>
    <xf numFmtId="1" fontId="10" fillId="0" borderId="16" xfId="64" applyNumberFormat="1" applyFont="1" applyBorder="1">
      <alignment/>
      <protection/>
    </xf>
    <xf numFmtId="38" fontId="10" fillId="0" borderId="16" xfId="49" applyFont="1" applyBorder="1" applyAlignment="1">
      <alignment/>
    </xf>
    <xf numFmtId="0" fontId="10" fillId="4" borderId="17" xfId="64" applyFont="1" applyFill="1" applyBorder="1" applyProtection="1">
      <alignment/>
      <protection locked="0"/>
    </xf>
    <xf numFmtId="177" fontId="10" fillId="4" borderId="17" xfId="64" applyNumberFormat="1" applyFont="1" applyFill="1" applyBorder="1" applyProtection="1">
      <alignment/>
      <protection locked="0"/>
    </xf>
    <xf numFmtId="186" fontId="10" fillId="0" borderId="17" xfId="64" applyNumberFormat="1" applyFont="1" applyBorder="1">
      <alignment/>
      <protection/>
    </xf>
    <xf numFmtId="1" fontId="7" fillId="0" borderId="17" xfId="64" applyNumberFormat="1" applyFont="1" applyBorder="1">
      <alignment/>
      <protection/>
    </xf>
    <xf numFmtId="38" fontId="10" fillId="4" borderId="17" xfId="49" applyFont="1" applyFill="1" applyBorder="1" applyAlignment="1" applyProtection="1">
      <alignment/>
      <protection locked="0"/>
    </xf>
    <xf numFmtId="185" fontId="10" fillId="0" borderId="17" xfId="64" applyNumberFormat="1" applyFont="1" applyBorder="1">
      <alignment/>
      <protection/>
    </xf>
    <xf numFmtId="1" fontId="10" fillId="0" borderId="17" xfId="64" applyNumberFormat="1" applyFont="1" applyBorder="1">
      <alignment/>
      <protection/>
    </xf>
    <xf numFmtId="38" fontId="10" fillId="0" borderId="17" xfId="49" applyFont="1" applyBorder="1" applyAlignment="1">
      <alignment/>
    </xf>
    <xf numFmtId="0" fontId="10" fillId="0" borderId="18" xfId="64" applyFont="1" applyBorder="1">
      <alignment/>
      <protection/>
    </xf>
    <xf numFmtId="0" fontId="10" fillId="4" borderId="18" xfId="64" applyFont="1" applyFill="1" applyBorder="1" applyProtection="1">
      <alignment/>
      <protection locked="0"/>
    </xf>
    <xf numFmtId="177" fontId="10" fillId="4" borderId="18" xfId="64" applyNumberFormat="1" applyFont="1" applyFill="1" applyBorder="1" applyProtection="1">
      <alignment/>
      <protection locked="0"/>
    </xf>
    <xf numFmtId="186" fontId="10" fillId="0" borderId="18" xfId="64" applyNumberFormat="1" applyFont="1" applyBorder="1">
      <alignment/>
      <protection/>
    </xf>
    <xf numFmtId="1" fontId="7" fillId="0" borderId="18" xfId="64" applyNumberFormat="1" applyFont="1" applyBorder="1">
      <alignment/>
      <protection/>
    </xf>
    <xf numFmtId="38" fontId="10" fillId="4" borderId="18" xfId="49" applyFont="1" applyFill="1" applyBorder="1" applyAlignment="1" applyProtection="1">
      <alignment/>
      <protection locked="0"/>
    </xf>
    <xf numFmtId="185" fontId="10" fillId="0" borderId="18" xfId="64" applyNumberFormat="1" applyFont="1" applyBorder="1">
      <alignment/>
      <protection/>
    </xf>
    <xf numFmtId="1" fontId="10" fillId="0" borderId="18" xfId="64" applyNumberFormat="1" applyFont="1" applyBorder="1">
      <alignment/>
      <protection/>
    </xf>
    <xf numFmtId="38" fontId="10" fillId="0" borderId="18" xfId="49" applyFont="1" applyBorder="1" applyAlignment="1">
      <alignment/>
    </xf>
    <xf numFmtId="0" fontId="10" fillId="4" borderId="19" xfId="64" applyFont="1" applyFill="1" applyBorder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84" fontId="10" fillId="0" borderId="0" xfId="64" applyNumberFormat="1" applyFont="1">
      <alignment/>
      <protection/>
    </xf>
    <xf numFmtId="184" fontId="10" fillId="0" borderId="16" xfId="64" applyNumberFormat="1" applyFont="1" applyBorder="1">
      <alignment/>
      <protection/>
    </xf>
    <xf numFmtId="184" fontId="10" fillId="0" borderId="17" xfId="64" applyNumberFormat="1" applyFont="1" applyBorder="1">
      <alignment/>
      <protection/>
    </xf>
    <xf numFmtId="184" fontId="10" fillId="0" borderId="18" xfId="64" applyNumberFormat="1" applyFont="1" applyBorder="1">
      <alignment/>
      <protection/>
    </xf>
    <xf numFmtId="184" fontId="10" fillId="0" borderId="11" xfId="64" applyNumberFormat="1" applyFont="1" applyBorder="1">
      <alignment/>
      <protection/>
    </xf>
    <xf numFmtId="0" fontId="10" fillId="0" borderId="14" xfId="64" applyFont="1" applyBorder="1" applyAlignment="1">
      <alignment shrinkToFit="1"/>
      <protection/>
    </xf>
    <xf numFmtId="0" fontId="5" fillId="0" borderId="20" xfId="0" applyFont="1" applyBorder="1" applyAlignment="1" applyProtection="1">
      <alignment shrinkToFit="1"/>
      <protection/>
    </xf>
    <xf numFmtId="0" fontId="10" fillId="0" borderId="21" xfId="64" applyFont="1" applyBorder="1" applyAlignment="1">
      <alignment shrinkToFit="1"/>
      <protection/>
    </xf>
    <xf numFmtId="1" fontId="7" fillId="0" borderId="16" xfId="64" applyNumberFormat="1" applyFont="1" applyBorder="1" applyAlignment="1">
      <alignment vertical="center"/>
      <protection/>
    </xf>
    <xf numFmtId="1" fontId="7" fillId="0" borderId="17" xfId="64" applyNumberFormat="1" applyFont="1" applyBorder="1" applyAlignment="1">
      <alignment vertical="center"/>
      <protection/>
    </xf>
    <xf numFmtId="1" fontId="7" fillId="0" borderId="18" xfId="64" applyNumberFormat="1" applyFont="1" applyBorder="1" applyAlignment="1">
      <alignment vertical="center"/>
      <protection/>
    </xf>
    <xf numFmtId="0" fontId="10" fillId="0" borderId="22" xfId="64" applyFont="1" applyBorder="1" applyAlignment="1">
      <alignment horizontal="center" vertical="center" shrinkToFit="1"/>
      <protection/>
    </xf>
    <xf numFmtId="0" fontId="10" fillId="0" borderId="23" xfId="64" applyFont="1" applyBorder="1" applyAlignment="1">
      <alignment horizontal="center" vertical="center" shrinkToFit="1"/>
      <protection/>
    </xf>
    <xf numFmtId="0" fontId="10" fillId="0" borderId="24" xfId="64" applyFont="1" applyBorder="1" applyAlignment="1">
      <alignment horizontal="center" vertical="center" shrinkToFit="1"/>
      <protection/>
    </xf>
    <xf numFmtId="0" fontId="10" fillId="0" borderId="25" xfId="64" applyFont="1" applyBorder="1" applyAlignment="1">
      <alignment horizontal="center" vertical="center" shrinkToFit="1"/>
      <protection/>
    </xf>
    <xf numFmtId="0" fontId="10" fillId="0" borderId="25" xfId="64" applyFont="1" applyBorder="1" applyAlignment="1">
      <alignment vertical="center" shrinkToFit="1"/>
      <protection/>
    </xf>
    <xf numFmtId="0" fontId="10" fillId="0" borderId="26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>
      <alignment horizontal="center" vertical="center" shrinkToFit="1"/>
      <protection/>
    </xf>
    <xf numFmtId="0" fontId="10" fillId="0" borderId="28" xfId="64" applyFont="1" applyBorder="1" applyAlignment="1">
      <alignment horizontal="center" vertical="center" shrinkToFit="1"/>
      <protection/>
    </xf>
    <xf numFmtId="0" fontId="10" fillId="0" borderId="29" xfId="64" applyFont="1" applyBorder="1" applyAlignment="1">
      <alignment horizontal="center" vertical="center" shrinkToFit="1"/>
      <protection/>
    </xf>
    <xf numFmtId="0" fontId="10" fillId="0" borderId="30" xfId="64" applyFont="1" applyBorder="1" applyAlignment="1">
      <alignment horizontal="right" vertical="center" shrinkToFit="1"/>
      <protection/>
    </xf>
    <xf numFmtId="0" fontId="10" fillId="0" borderId="30" xfId="64" applyFont="1" applyBorder="1" applyAlignment="1">
      <alignment vertical="center" shrinkToFit="1"/>
      <protection/>
    </xf>
    <xf numFmtId="0" fontId="10" fillId="0" borderId="31" xfId="64" applyFont="1" applyBorder="1" applyAlignment="1">
      <alignment horizontal="center" vertical="center" shrinkToFit="1"/>
      <protection/>
    </xf>
    <xf numFmtId="0" fontId="10" fillId="0" borderId="32" xfId="64" applyFont="1" applyBorder="1" applyAlignment="1">
      <alignment horizontal="center" vertical="center" shrinkToFit="1"/>
      <protection/>
    </xf>
    <xf numFmtId="0" fontId="10" fillId="0" borderId="0" xfId="64" applyFont="1" applyAlignment="1">
      <alignment vertical="center" shrinkToFit="1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33" xfId="64" applyFont="1" applyBorder="1" applyAlignment="1">
      <alignment horizontal="center" vertical="center" shrinkToFit="1"/>
      <protection/>
    </xf>
    <xf numFmtId="0" fontId="7" fillId="4" borderId="16" xfId="64" applyFont="1" applyFill="1" applyBorder="1" applyAlignment="1" applyProtection="1">
      <alignment vertical="center"/>
      <protection locked="0"/>
    </xf>
    <xf numFmtId="177" fontId="7" fillId="4" borderId="16" xfId="64" applyNumberFormat="1" applyFont="1" applyFill="1" applyBorder="1" applyAlignment="1" applyProtection="1">
      <alignment vertical="center"/>
      <protection locked="0"/>
    </xf>
    <xf numFmtId="186" fontId="7" fillId="0" borderId="16" xfId="64" applyNumberFormat="1" applyFont="1" applyBorder="1" applyAlignment="1">
      <alignment vertical="center"/>
      <protection/>
    </xf>
    <xf numFmtId="38" fontId="7" fillId="4" borderId="16" xfId="49" applyFont="1" applyFill="1" applyBorder="1" applyAlignment="1" applyProtection="1">
      <alignment vertical="center"/>
      <protection locked="0"/>
    </xf>
    <xf numFmtId="185" fontId="7" fillId="0" borderId="16" xfId="64" applyNumberFormat="1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4" borderId="17" xfId="64" applyFont="1" applyFill="1" applyBorder="1" applyAlignment="1" applyProtection="1">
      <alignment vertical="center"/>
      <protection locked="0"/>
    </xf>
    <xf numFmtId="177" fontId="7" fillId="4" borderId="17" xfId="64" applyNumberFormat="1" applyFont="1" applyFill="1" applyBorder="1" applyAlignment="1" applyProtection="1">
      <alignment vertical="center"/>
      <protection locked="0"/>
    </xf>
    <xf numFmtId="186" fontId="7" fillId="0" borderId="17" xfId="64" applyNumberFormat="1" applyFont="1" applyBorder="1" applyAlignment="1">
      <alignment vertical="center"/>
      <protection/>
    </xf>
    <xf numFmtId="38" fontId="7" fillId="4" borderId="17" xfId="49" applyFont="1" applyFill="1" applyBorder="1" applyAlignment="1" applyProtection="1">
      <alignment vertical="center"/>
      <protection locked="0"/>
    </xf>
    <xf numFmtId="185" fontId="7" fillId="0" borderId="17" xfId="64" applyNumberFormat="1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4" borderId="18" xfId="64" applyFont="1" applyFill="1" applyBorder="1" applyAlignment="1" applyProtection="1">
      <alignment vertical="center"/>
      <protection locked="0"/>
    </xf>
    <xf numFmtId="177" fontId="7" fillId="4" borderId="18" xfId="64" applyNumberFormat="1" applyFont="1" applyFill="1" applyBorder="1" applyAlignment="1" applyProtection="1">
      <alignment vertical="center"/>
      <protection locked="0"/>
    </xf>
    <xf numFmtId="186" fontId="7" fillId="0" borderId="18" xfId="64" applyNumberFormat="1" applyFont="1" applyBorder="1" applyAlignment="1">
      <alignment vertical="center"/>
      <protection/>
    </xf>
    <xf numFmtId="38" fontId="7" fillId="4" borderId="18" xfId="49" applyFont="1" applyFill="1" applyBorder="1" applyAlignment="1" applyProtection="1">
      <alignment vertical="center"/>
      <protection locked="0"/>
    </xf>
    <xf numFmtId="185" fontId="7" fillId="0" borderId="18" xfId="64" applyNumberFormat="1" applyFont="1" applyBorder="1" applyAlignment="1">
      <alignment vertical="center"/>
      <protection/>
    </xf>
    <xf numFmtId="0" fontId="13" fillId="0" borderId="21" xfId="64" applyFont="1" applyBorder="1" applyAlignment="1">
      <alignment vertical="center" wrapText="1"/>
      <protection/>
    </xf>
    <xf numFmtId="0" fontId="14" fillId="0" borderId="14" xfId="64" applyFont="1" applyBorder="1" applyAlignment="1">
      <alignment vertical="center" wrapText="1" shrinkToFit="1"/>
      <protection/>
    </xf>
    <xf numFmtId="0" fontId="13" fillId="0" borderId="11" xfId="64" applyFont="1" applyBorder="1" applyAlignment="1">
      <alignment vertical="center"/>
      <protection/>
    </xf>
    <xf numFmtId="0" fontId="13" fillId="4" borderId="14" xfId="64" applyFont="1" applyFill="1" applyBorder="1" applyAlignment="1" applyProtection="1">
      <alignment vertical="center"/>
      <protection locked="0"/>
    </xf>
    <xf numFmtId="177" fontId="13" fillId="0" borderId="11" xfId="64" applyNumberFormat="1" applyFont="1" applyBorder="1" applyAlignment="1">
      <alignment vertical="center"/>
      <protection/>
    </xf>
    <xf numFmtId="176" fontId="13" fillId="0" borderId="11" xfId="64" applyNumberFormat="1" applyFont="1" applyBorder="1" applyAlignment="1">
      <alignment vertical="center"/>
      <protection/>
    </xf>
    <xf numFmtId="185" fontId="13" fillId="0" borderId="11" xfId="64" applyNumberFormat="1" applyFont="1" applyBorder="1" applyAlignment="1">
      <alignment vertical="center"/>
      <protection/>
    </xf>
    <xf numFmtId="1" fontId="13" fillId="0" borderId="11" xfId="64" applyNumberFormat="1" applyFont="1" applyBorder="1" applyAlignment="1">
      <alignment vertical="center"/>
      <protection/>
    </xf>
    <xf numFmtId="0" fontId="13" fillId="4" borderId="11" xfId="64" applyFont="1" applyFill="1" applyBorder="1" applyAlignment="1" applyProtection="1">
      <alignment vertical="center"/>
      <protection locked="0"/>
    </xf>
    <xf numFmtId="0" fontId="13" fillId="0" borderId="0" xfId="64" applyFont="1" applyAlignment="1">
      <alignment vertical="center"/>
      <protection/>
    </xf>
    <xf numFmtId="0" fontId="13" fillId="0" borderId="14" xfId="64" applyFont="1" applyBorder="1" applyAlignment="1">
      <alignment vertical="center" wrapText="1" shrinkToFit="1"/>
      <protection/>
    </xf>
    <xf numFmtId="0" fontId="13" fillId="0" borderId="11" xfId="64" applyFont="1" applyBorder="1" applyAlignment="1">
      <alignment vertical="center" shrinkToFit="1"/>
      <protection/>
    </xf>
    <xf numFmtId="0" fontId="13" fillId="4" borderId="14" xfId="64" applyFont="1" applyFill="1" applyBorder="1" applyAlignment="1" applyProtection="1">
      <alignment vertical="center" shrinkToFit="1"/>
      <protection locked="0"/>
    </xf>
    <xf numFmtId="177" fontId="13" fillId="0" borderId="11" xfId="64" applyNumberFormat="1" applyFont="1" applyBorder="1" applyAlignment="1">
      <alignment vertical="center" shrinkToFit="1"/>
      <protection/>
    </xf>
    <xf numFmtId="176" fontId="13" fillId="0" borderId="11" xfId="64" applyNumberFormat="1" applyFont="1" applyBorder="1" applyAlignment="1">
      <alignment vertical="center" shrinkToFit="1"/>
      <protection/>
    </xf>
    <xf numFmtId="185" fontId="13" fillId="0" borderId="11" xfId="64" applyNumberFormat="1" applyFont="1" applyBorder="1" applyAlignment="1">
      <alignment vertical="center" shrinkToFit="1"/>
      <protection/>
    </xf>
    <xf numFmtId="1" fontId="13" fillId="0" borderId="11" xfId="64" applyNumberFormat="1" applyFont="1" applyBorder="1" applyAlignment="1">
      <alignment vertical="center" shrinkToFit="1"/>
      <protection/>
    </xf>
    <xf numFmtId="0" fontId="13" fillId="4" borderId="11" xfId="64" applyFont="1" applyFill="1" applyBorder="1" applyAlignment="1" applyProtection="1">
      <alignment vertical="center" shrinkToFit="1"/>
      <protection locked="0"/>
    </xf>
    <xf numFmtId="0" fontId="13" fillId="0" borderId="0" xfId="64" applyFont="1" applyAlignment="1">
      <alignment vertical="center" shrinkToFit="1"/>
      <protection/>
    </xf>
    <xf numFmtId="0" fontId="10" fillId="0" borderId="25" xfId="64" applyFont="1" applyFill="1" applyBorder="1" applyAlignment="1">
      <alignment horizontal="center" vertical="center" shrinkToFit="1"/>
      <protection/>
    </xf>
    <xf numFmtId="184" fontId="10" fillId="0" borderId="25" xfId="64" applyNumberFormat="1" applyFont="1" applyFill="1" applyBorder="1" applyAlignment="1">
      <alignment horizontal="center" vertical="center" shrinkToFit="1"/>
      <protection/>
    </xf>
    <xf numFmtId="0" fontId="10" fillId="0" borderId="26" xfId="64" applyFont="1" applyFill="1" applyBorder="1" applyAlignment="1">
      <alignment horizontal="center" vertical="center" shrinkToFit="1"/>
      <protection/>
    </xf>
    <xf numFmtId="184" fontId="10" fillId="0" borderId="26" xfId="64" applyNumberFormat="1" applyFont="1" applyFill="1" applyBorder="1" applyAlignment="1">
      <alignment horizontal="center" vertical="center" shrinkToFit="1"/>
      <protection/>
    </xf>
    <xf numFmtId="0" fontId="10" fillId="0" borderId="27" xfId="64" applyFont="1" applyFill="1" applyBorder="1" applyAlignment="1">
      <alignment horizontal="center" vertical="center" shrinkToFit="1"/>
      <protection/>
    </xf>
    <xf numFmtId="184" fontId="10" fillId="0" borderId="27" xfId="64" applyNumberFormat="1" applyFont="1" applyFill="1" applyBorder="1" applyAlignment="1">
      <alignment horizontal="center" vertical="center" shrinkToFit="1"/>
      <protection/>
    </xf>
    <xf numFmtId="0" fontId="10" fillId="0" borderId="10" xfId="64" applyFont="1" applyFill="1" applyBorder="1">
      <alignment/>
      <protection/>
    </xf>
    <xf numFmtId="184" fontId="10" fillId="0" borderId="10" xfId="64" applyNumberFormat="1" applyFont="1" applyFill="1" applyBorder="1">
      <alignment/>
      <protection/>
    </xf>
    <xf numFmtId="1" fontId="7" fillId="0" borderId="16" xfId="64" applyNumberFormat="1" applyFont="1" applyFill="1" applyBorder="1" applyAlignment="1">
      <alignment vertical="center"/>
      <protection/>
    </xf>
    <xf numFmtId="184" fontId="7" fillId="0" borderId="16" xfId="64" applyNumberFormat="1" applyFont="1" applyFill="1" applyBorder="1" applyAlignment="1">
      <alignment vertical="center"/>
      <protection/>
    </xf>
    <xf numFmtId="38" fontId="7" fillId="0" borderId="16" xfId="49" applyFont="1" applyFill="1" applyBorder="1" applyAlignment="1">
      <alignment vertical="center"/>
    </xf>
    <xf numFmtId="185" fontId="7" fillId="0" borderId="16" xfId="64" applyNumberFormat="1" applyFont="1" applyFill="1" applyBorder="1" applyAlignment="1">
      <alignment vertical="center"/>
      <protection/>
    </xf>
    <xf numFmtId="1" fontId="7" fillId="0" borderId="17" xfId="64" applyNumberFormat="1" applyFont="1" applyFill="1" applyBorder="1" applyAlignment="1">
      <alignment vertical="center"/>
      <protection/>
    </xf>
    <xf numFmtId="184" fontId="7" fillId="0" borderId="17" xfId="64" applyNumberFormat="1" applyFont="1" applyFill="1" applyBorder="1" applyAlignment="1">
      <alignment vertical="center"/>
      <protection/>
    </xf>
    <xf numFmtId="38" fontId="7" fillId="0" borderId="17" xfId="49" applyFont="1" applyFill="1" applyBorder="1" applyAlignment="1">
      <alignment vertical="center"/>
    </xf>
    <xf numFmtId="185" fontId="7" fillId="0" borderId="17" xfId="64" applyNumberFormat="1" applyFont="1" applyFill="1" applyBorder="1" applyAlignment="1">
      <alignment vertical="center"/>
      <protection/>
    </xf>
    <xf numFmtId="1" fontId="7" fillId="0" borderId="18" xfId="64" applyNumberFormat="1" applyFont="1" applyFill="1" applyBorder="1" applyAlignment="1">
      <alignment vertical="center"/>
      <protection/>
    </xf>
    <xf numFmtId="184" fontId="7" fillId="0" borderId="18" xfId="64" applyNumberFormat="1" applyFont="1" applyFill="1" applyBorder="1" applyAlignment="1">
      <alignment vertical="center"/>
      <protection/>
    </xf>
    <xf numFmtId="38" fontId="7" fillId="0" borderId="18" xfId="49" applyFont="1" applyFill="1" applyBorder="1" applyAlignment="1">
      <alignment vertical="center"/>
    </xf>
    <xf numFmtId="185" fontId="7" fillId="0" borderId="18" xfId="64" applyNumberFormat="1" applyFont="1" applyFill="1" applyBorder="1" applyAlignment="1">
      <alignment vertical="center"/>
      <protection/>
    </xf>
    <xf numFmtId="0" fontId="7" fillId="0" borderId="18" xfId="64" applyFont="1" applyFill="1" applyBorder="1" applyAlignment="1">
      <alignment vertical="center"/>
      <protection/>
    </xf>
    <xf numFmtId="1" fontId="13" fillId="0" borderId="11" xfId="64" applyNumberFormat="1" applyFont="1" applyFill="1" applyBorder="1" applyAlignment="1">
      <alignment vertical="center"/>
      <protection/>
    </xf>
    <xf numFmtId="184" fontId="13" fillId="0" borderId="11" xfId="64" applyNumberFormat="1" applyFont="1" applyFill="1" applyBorder="1" applyAlignment="1">
      <alignment vertical="center"/>
      <protection/>
    </xf>
    <xf numFmtId="38" fontId="13" fillId="0" borderId="11" xfId="49" applyFont="1" applyFill="1" applyBorder="1" applyAlignment="1">
      <alignment vertical="center"/>
    </xf>
    <xf numFmtId="185" fontId="13" fillId="0" borderId="11" xfId="64" applyNumberFormat="1" applyFont="1" applyFill="1" applyBorder="1" applyAlignment="1">
      <alignment vertical="center"/>
      <protection/>
    </xf>
    <xf numFmtId="0" fontId="13" fillId="0" borderId="11" xfId="64" applyFont="1" applyFill="1" applyBorder="1" applyAlignment="1">
      <alignment vertical="center"/>
      <protection/>
    </xf>
    <xf numFmtId="1" fontId="13" fillId="0" borderId="11" xfId="64" applyNumberFormat="1" applyFont="1" applyFill="1" applyBorder="1" applyAlignment="1">
      <alignment vertical="center" shrinkToFit="1"/>
      <protection/>
    </xf>
    <xf numFmtId="184" fontId="13" fillId="0" borderId="11" xfId="64" applyNumberFormat="1" applyFont="1" applyFill="1" applyBorder="1" applyAlignment="1">
      <alignment vertical="center" shrinkToFit="1"/>
      <protection/>
    </xf>
    <xf numFmtId="38" fontId="13" fillId="0" borderId="11" xfId="49" applyFont="1" applyFill="1" applyBorder="1" applyAlignment="1">
      <alignment vertical="center" shrinkToFit="1"/>
    </xf>
    <xf numFmtId="185" fontId="13" fillId="0" borderId="11" xfId="64" applyNumberFormat="1" applyFont="1" applyFill="1" applyBorder="1" applyAlignment="1">
      <alignment vertical="center" shrinkToFit="1"/>
      <protection/>
    </xf>
    <xf numFmtId="0" fontId="13" fillId="0" borderId="11" xfId="64" applyFont="1" applyFill="1" applyBorder="1" applyAlignment="1">
      <alignment vertical="center" shrinkToFit="1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187" fontId="16" fillId="0" borderId="0" xfId="0" applyNumberFormat="1" applyFont="1" applyAlignment="1">
      <alignment/>
    </xf>
    <xf numFmtId="187" fontId="18" fillId="0" borderId="0" xfId="0" applyNumberFormat="1" applyFont="1" applyAlignment="1">
      <alignment/>
    </xf>
    <xf numFmtId="0" fontId="16" fillId="0" borderId="3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87" fontId="16" fillId="0" borderId="19" xfId="0" applyNumberFormat="1" applyFont="1" applyBorder="1" applyAlignment="1">
      <alignment horizontal="center" vertical="center"/>
    </xf>
    <xf numFmtId="187" fontId="16" fillId="0" borderId="35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87" fontId="16" fillId="0" borderId="37" xfId="0" applyNumberFormat="1" applyFont="1" applyBorder="1" applyAlignment="1">
      <alignment horizontal="center" vertical="center"/>
    </xf>
    <xf numFmtId="187" fontId="16" fillId="0" borderId="38" xfId="0" applyNumberFormat="1" applyFont="1" applyBorder="1" applyAlignment="1">
      <alignment horizontal="center" vertical="center"/>
    </xf>
    <xf numFmtId="188" fontId="16" fillId="0" borderId="36" xfId="0" applyNumberFormat="1" applyFont="1" applyBorder="1" applyAlignment="1">
      <alignment vertical="center"/>
    </xf>
    <xf numFmtId="188" fontId="16" fillId="0" borderId="39" xfId="0" applyNumberFormat="1" applyFont="1" applyBorder="1" applyAlignment="1">
      <alignment vertical="center"/>
    </xf>
    <xf numFmtId="187" fontId="16" fillId="0" borderId="37" xfId="0" applyNumberFormat="1" applyFont="1" applyBorder="1" applyAlignment="1">
      <alignment vertical="center"/>
    </xf>
    <xf numFmtId="187" fontId="16" fillId="0" borderId="39" xfId="0" applyNumberFormat="1" applyFont="1" applyBorder="1" applyAlignment="1">
      <alignment vertical="center"/>
    </xf>
    <xf numFmtId="187" fontId="16" fillId="0" borderId="38" xfId="0" applyNumberFormat="1" applyFont="1" applyBorder="1" applyAlignment="1">
      <alignment vertical="center"/>
    </xf>
    <xf numFmtId="188" fontId="16" fillId="0" borderId="34" xfId="0" applyNumberFormat="1" applyFont="1" applyBorder="1" applyAlignment="1">
      <alignment vertical="center"/>
    </xf>
    <xf numFmtId="188" fontId="16" fillId="0" borderId="40" xfId="0" applyNumberFormat="1" applyFont="1" applyBorder="1" applyAlignment="1">
      <alignment vertical="center"/>
    </xf>
    <xf numFmtId="187" fontId="16" fillId="0" borderId="19" xfId="0" applyNumberFormat="1" applyFont="1" applyBorder="1" applyAlignment="1">
      <alignment vertical="center"/>
    </xf>
    <xf numFmtId="189" fontId="16" fillId="0" borderId="41" xfId="0" applyNumberFormat="1" applyFont="1" applyBorder="1" applyAlignment="1">
      <alignment vertical="center"/>
    </xf>
    <xf numFmtId="189" fontId="16" fillId="0" borderId="42" xfId="0" applyNumberFormat="1" applyFont="1" applyBorder="1" applyAlignment="1">
      <alignment vertical="center"/>
    </xf>
    <xf numFmtId="189" fontId="16" fillId="0" borderId="43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7" fontId="16" fillId="0" borderId="0" xfId="0" applyNumberFormat="1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190" fontId="0" fillId="0" borderId="19" xfId="0" applyNumberFormat="1" applyBorder="1" applyAlignment="1">
      <alignment vertical="center"/>
    </xf>
    <xf numFmtId="190" fontId="0" fillId="0" borderId="40" xfId="0" applyNumberFormat="1" applyBorder="1" applyAlignment="1">
      <alignment vertical="center"/>
    </xf>
    <xf numFmtId="190" fontId="0" fillId="0" borderId="0" xfId="0" applyNumberFormat="1" applyBorder="1" applyAlignment="1">
      <alignment vertical="center"/>
    </xf>
    <xf numFmtId="188" fontId="16" fillId="0" borderId="44" xfId="0" applyNumberFormat="1" applyFont="1" applyBorder="1" applyAlignment="1">
      <alignment vertical="center"/>
    </xf>
    <xf numFmtId="188" fontId="16" fillId="0" borderId="45" xfId="0" applyNumberFormat="1" applyFont="1" applyBorder="1" applyAlignment="1">
      <alignment vertical="center"/>
    </xf>
    <xf numFmtId="187" fontId="16" fillId="0" borderId="28" xfId="0" applyNumberFormat="1" applyFont="1" applyBorder="1" applyAlignment="1">
      <alignment vertical="center"/>
    </xf>
    <xf numFmtId="187" fontId="16" fillId="0" borderId="46" xfId="0" applyNumberFormat="1" applyFont="1" applyBorder="1" applyAlignment="1">
      <alignment vertical="center"/>
    </xf>
    <xf numFmtId="187" fontId="16" fillId="0" borderId="47" xfId="0" applyNumberFormat="1" applyFont="1" applyBorder="1" applyAlignment="1">
      <alignment vertical="center"/>
    </xf>
    <xf numFmtId="187" fontId="16" fillId="0" borderId="40" xfId="0" applyNumberFormat="1" applyFont="1" applyBorder="1" applyAlignment="1">
      <alignment vertical="center"/>
    </xf>
    <xf numFmtId="187" fontId="16" fillId="0" borderId="35" xfId="0" applyNumberFormat="1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189" fontId="16" fillId="0" borderId="4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0" fontId="0" fillId="0" borderId="35" xfId="0" applyNumberFormat="1" applyBorder="1" applyAlignment="1">
      <alignment vertical="center"/>
    </xf>
    <xf numFmtId="190" fontId="0" fillId="0" borderId="11" xfId="0" applyNumberFormat="1" applyBorder="1" applyAlignment="1">
      <alignment vertical="center"/>
    </xf>
    <xf numFmtId="190" fontId="0" fillId="0" borderId="49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21" fillId="0" borderId="0" xfId="64" applyFont="1">
      <alignment/>
      <protection/>
    </xf>
    <xf numFmtId="0" fontId="4" fillId="0" borderId="0" xfId="62" applyFont="1" applyBorder="1" applyAlignment="1" applyProtection="1">
      <alignment vertical="top"/>
      <protection/>
    </xf>
    <xf numFmtId="179" fontId="4" fillId="0" borderId="0" xfId="62" applyNumberFormat="1" applyFont="1" applyBorder="1" applyAlignment="1" applyProtection="1">
      <alignment vertical="top"/>
      <protection/>
    </xf>
    <xf numFmtId="176" fontId="4" fillId="0" borderId="0" xfId="62" applyNumberFormat="1" applyFont="1" applyBorder="1" applyAlignment="1" applyProtection="1">
      <alignment vertical="top"/>
      <protection/>
    </xf>
    <xf numFmtId="0" fontId="10" fillId="0" borderId="0" xfId="64" applyFont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10" fillId="4" borderId="19" xfId="64" applyFont="1" applyFill="1" applyBorder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25" xfId="62" applyFont="1" applyBorder="1" applyProtection="1">
      <alignment/>
      <protection/>
    </xf>
    <xf numFmtId="0" fontId="10" fillId="0" borderId="50" xfId="62" applyFont="1" applyBorder="1" applyProtection="1">
      <alignment/>
      <protection/>
    </xf>
    <xf numFmtId="179" fontId="11" fillId="0" borderId="51" xfId="62" applyNumberFormat="1" applyFont="1" applyBorder="1" applyAlignment="1" applyProtection="1">
      <alignment horizontal="center" vertical="top"/>
      <protection/>
    </xf>
    <xf numFmtId="0" fontId="11" fillId="0" borderId="51" xfId="62" applyFont="1" applyBorder="1" applyAlignment="1" applyProtection="1">
      <alignment horizontal="center" vertical="top"/>
      <protection/>
    </xf>
    <xf numFmtId="176" fontId="11" fillId="0" borderId="51" xfId="62" applyNumberFormat="1" applyFont="1" applyBorder="1" applyAlignment="1" applyProtection="1">
      <alignment vertical="top"/>
      <protection/>
    </xf>
    <xf numFmtId="0" fontId="11" fillId="0" borderId="52" xfId="62" applyFont="1" applyBorder="1" applyAlignment="1" applyProtection="1">
      <alignment vertical="top"/>
      <protection/>
    </xf>
    <xf numFmtId="0" fontId="11" fillId="0" borderId="53" xfId="62" applyFont="1" applyBorder="1" applyAlignment="1" applyProtection="1">
      <alignment vertical="top"/>
      <protection/>
    </xf>
    <xf numFmtId="0" fontId="10" fillId="0" borderId="54" xfId="62" applyFont="1" applyBorder="1" applyProtection="1">
      <alignment/>
      <protection/>
    </xf>
    <xf numFmtId="0" fontId="11" fillId="0" borderId="32" xfId="62" applyFont="1" applyBorder="1" applyAlignment="1" applyProtection="1">
      <alignment vertical="top"/>
      <protection/>
    </xf>
    <xf numFmtId="0" fontId="11" fillId="0" borderId="26" xfId="62" applyFont="1" applyBorder="1" applyAlignment="1" applyProtection="1">
      <alignment vertical="top"/>
      <protection/>
    </xf>
    <xf numFmtId="0" fontId="11" fillId="0" borderId="26" xfId="62" applyFont="1" applyBorder="1" applyAlignment="1" applyProtection="1">
      <alignment horizontal="center" vertical="top"/>
      <protection/>
    </xf>
    <xf numFmtId="0" fontId="11" fillId="0" borderId="55" xfId="62" applyFont="1" applyBorder="1" applyAlignment="1" applyProtection="1">
      <alignment horizontal="center" vertical="top"/>
      <protection/>
    </xf>
    <xf numFmtId="179" fontId="11" fillId="0" borderId="56" xfId="62" applyNumberFormat="1" applyFont="1" applyBorder="1" applyAlignment="1" applyProtection="1">
      <alignment horizontal="center" vertical="top"/>
      <protection/>
    </xf>
    <xf numFmtId="0" fontId="11" fillId="0" borderId="56" xfId="62" applyFont="1" applyBorder="1" applyAlignment="1" applyProtection="1">
      <alignment horizontal="center" vertical="top"/>
      <protection/>
    </xf>
    <xf numFmtId="176" fontId="11" fillId="0" borderId="56" xfId="62" applyNumberFormat="1" applyFont="1" applyBorder="1" applyAlignment="1" applyProtection="1">
      <alignment vertical="top"/>
      <protection/>
    </xf>
    <xf numFmtId="0" fontId="11" fillId="0" borderId="57" xfId="62" applyFont="1" applyBorder="1" applyAlignment="1" applyProtection="1">
      <alignment horizontal="center" vertical="top"/>
      <protection/>
    </xf>
    <xf numFmtId="0" fontId="11" fillId="0" borderId="0" xfId="62" applyFont="1" applyBorder="1" applyAlignment="1" applyProtection="1">
      <alignment vertical="top"/>
      <protection/>
    </xf>
    <xf numFmtId="0" fontId="7" fillId="0" borderId="27" xfId="62" applyFont="1" applyBorder="1" applyProtection="1">
      <alignment/>
      <protection/>
    </xf>
    <xf numFmtId="0" fontId="11" fillId="0" borderId="58" xfId="62" applyFont="1" applyBorder="1" applyAlignment="1" applyProtection="1">
      <alignment horizontal="center" vertical="top"/>
      <protection/>
    </xf>
    <xf numFmtId="0" fontId="7" fillId="0" borderId="59" xfId="62" applyFont="1" applyBorder="1" applyProtection="1">
      <alignment/>
      <protection/>
    </xf>
    <xf numFmtId="0" fontId="11" fillId="0" borderId="59" xfId="62" applyFont="1" applyBorder="1" applyAlignment="1" applyProtection="1">
      <alignment vertical="top"/>
      <protection/>
    </xf>
    <xf numFmtId="0" fontId="7" fillId="0" borderId="30" xfId="62" applyFont="1" applyBorder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4" fillId="0" borderId="61" xfId="0" applyFont="1" applyBorder="1" applyAlignment="1" applyProtection="1">
      <alignment shrinkToFit="1"/>
      <protection/>
    </xf>
    <xf numFmtId="0" fontId="4" fillId="0" borderId="62" xfId="0" applyFont="1" applyBorder="1" applyAlignment="1" applyProtection="1">
      <alignment/>
      <protection/>
    </xf>
    <xf numFmtId="0" fontId="4" fillId="0" borderId="61" xfId="0" applyFont="1" applyBorder="1" applyAlignment="1" applyProtection="1">
      <alignment/>
      <protection/>
    </xf>
    <xf numFmtId="14" fontId="4" fillId="0" borderId="62" xfId="0" applyNumberFormat="1" applyFont="1" applyBorder="1" applyAlignment="1" applyProtection="1">
      <alignment shrinkToFit="1"/>
      <protection/>
    </xf>
    <xf numFmtId="191" fontId="4" fillId="0" borderId="62" xfId="0" applyNumberFormat="1" applyFont="1" applyBorder="1" applyAlignment="1" applyProtection="1">
      <alignment/>
      <protection/>
    </xf>
    <xf numFmtId="177" fontId="4" fillId="0" borderId="62" xfId="0" applyNumberFormat="1" applyFont="1" applyBorder="1" applyAlignment="1" applyProtection="1">
      <alignment/>
      <protection/>
    </xf>
    <xf numFmtId="1" fontId="4" fillId="0" borderId="62" xfId="0" applyNumberFormat="1" applyFont="1" applyBorder="1" applyAlignment="1" applyProtection="1">
      <alignment/>
      <protection/>
    </xf>
    <xf numFmtId="185" fontId="4" fillId="0" borderId="56" xfId="0" applyNumberFormat="1" applyFont="1" applyBorder="1" applyAlignment="1" applyProtection="1">
      <alignment/>
      <protection/>
    </xf>
    <xf numFmtId="1" fontId="4" fillId="0" borderId="56" xfId="0" applyNumberFormat="1" applyFont="1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4" fillId="0" borderId="63" xfId="62" applyFont="1" applyBorder="1" applyAlignment="1" applyProtection="1">
      <alignment vertical="top"/>
      <protection/>
    </xf>
    <xf numFmtId="0" fontId="4" fillId="4" borderId="64" xfId="62" applyFont="1" applyFill="1" applyBorder="1" applyProtection="1">
      <alignment/>
      <protection locked="0"/>
    </xf>
    <xf numFmtId="14" fontId="4" fillId="4" borderId="63" xfId="62" applyNumberFormat="1" applyFont="1" applyFill="1" applyBorder="1" applyAlignment="1" applyProtection="1">
      <alignment vertical="top" shrinkToFit="1"/>
      <protection locked="0"/>
    </xf>
    <xf numFmtId="177" fontId="4" fillId="4" borderId="63" xfId="62" applyNumberFormat="1" applyFont="1" applyFill="1" applyBorder="1" applyProtection="1">
      <alignment/>
      <protection locked="0"/>
    </xf>
    <xf numFmtId="177" fontId="4" fillId="4" borderId="64" xfId="62" applyNumberFormat="1" applyFont="1" applyFill="1" applyBorder="1" applyProtection="1">
      <alignment/>
      <protection locked="0"/>
    </xf>
    <xf numFmtId="0" fontId="4" fillId="4" borderId="63" xfId="62" applyFont="1" applyFill="1" applyBorder="1" applyProtection="1">
      <alignment/>
      <protection locked="0"/>
    </xf>
    <xf numFmtId="1" fontId="4" fillId="4" borderId="63" xfId="62" applyNumberFormat="1" applyFont="1" applyFill="1" applyBorder="1" applyProtection="1">
      <alignment/>
      <protection locked="0"/>
    </xf>
    <xf numFmtId="185" fontId="4" fillId="0" borderId="57" xfId="62" applyNumberFormat="1" applyFont="1" applyBorder="1" applyAlignment="1" applyProtection="1">
      <alignment vertical="top"/>
      <protection/>
    </xf>
    <xf numFmtId="1" fontId="4" fillId="0" borderId="57" xfId="62" applyNumberFormat="1" applyFont="1" applyBorder="1" applyAlignment="1" applyProtection="1">
      <alignment vertical="top"/>
      <protection/>
    </xf>
    <xf numFmtId="0" fontId="4" fillId="0" borderId="57" xfId="62" applyFont="1" applyBorder="1" applyAlignment="1" applyProtection="1">
      <alignment vertical="top"/>
      <protection/>
    </xf>
    <xf numFmtId="0" fontId="4" fillId="0" borderId="65" xfId="62" applyFont="1" applyBorder="1" applyAlignment="1" applyProtection="1">
      <alignment vertical="top"/>
      <protection/>
    </xf>
    <xf numFmtId="0" fontId="4" fillId="0" borderId="66" xfId="62" applyFont="1" applyBorder="1" applyAlignment="1" applyProtection="1">
      <alignment vertical="top"/>
      <protection/>
    </xf>
    <xf numFmtId="0" fontId="4" fillId="4" borderId="67" xfId="62" applyFont="1" applyFill="1" applyBorder="1" applyAlignment="1" applyProtection="1">
      <alignment vertical="top"/>
      <protection locked="0"/>
    </xf>
    <xf numFmtId="14" fontId="4" fillId="4" borderId="66" xfId="62" applyNumberFormat="1" applyFont="1" applyFill="1" applyBorder="1" applyAlignment="1" applyProtection="1">
      <alignment vertical="top" shrinkToFit="1"/>
      <protection locked="0"/>
    </xf>
    <xf numFmtId="177" fontId="4" fillId="4" borderId="66" xfId="62" applyNumberFormat="1" applyFont="1" applyFill="1" applyBorder="1" applyAlignment="1" applyProtection="1">
      <alignment vertical="top"/>
      <protection locked="0"/>
    </xf>
    <xf numFmtId="177" fontId="4" fillId="4" borderId="67" xfId="62" applyNumberFormat="1" applyFont="1" applyFill="1" applyBorder="1" applyAlignment="1" applyProtection="1">
      <alignment vertical="top"/>
      <protection locked="0"/>
    </xf>
    <xf numFmtId="0" fontId="4" fillId="4" borderId="66" xfId="62" applyFont="1" applyFill="1" applyBorder="1" applyProtection="1">
      <alignment/>
      <protection locked="0"/>
    </xf>
    <xf numFmtId="0" fontId="4" fillId="4" borderId="66" xfId="62" applyFont="1" applyFill="1" applyBorder="1" applyAlignment="1" applyProtection="1">
      <alignment vertical="top"/>
      <protection locked="0"/>
    </xf>
    <xf numFmtId="1" fontId="4" fillId="4" borderId="66" xfId="62" applyNumberFormat="1" applyFont="1" applyFill="1" applyBorder="1" applyAlignment="1" applyProtection="1">
      <alignment vertical="top"/>
      <protection locked="0"/>
    </xf>
    <xf numFmtId="185" fontId="4" fillId="0" borderId="56" xfId="62" applyNumberFormat="1" applyFont="1" applyBorder="1" applyAlignment="1" applyProtection="1">
      <alignment vertical="top"/>
      <protection/>
    </xf>
    <xf numFmtId="1" fontId="4" fillId="0" borderId="56" xfId="62" applyNumberFormat="1" applyFont="1" applyBorder="1" applyAlignment="1" applyProtection="1">
      <alignment vertical="top"/>
      <protection/>
    </xf>
    <xf numFmtId="0" fontId="4" fillId="0" borderId="56" xfId="62" applyFont="1" applyBorder="1" applyAlignment="1" applyProtection="1">
      <alignment vertical="top"/>
      <protection/>
    </xf>
    <xf numFmtId="0" fontId="4" fillId="0" borderId="68" xfId="62" applyFont="1" applyBorder="1" applyAlignment="1" applyProtection="1">
      <alignment vertical="top"/>
      <protection/>
    </xf>
    <xf numFmtId="0" fontId="4" fillId="4" borderId="69" xfId="62" applyFont="1" applyFill="1" applyBorder="1" applyAlignment="1" applyProtection="1">
      <alignment vertical="top"/>
      <protection locked="0"/>
    </xf>
    <xf numFmtId="14" fontId="4" fillId="4" borderId="68" xfId="62" applyNumberFormat="1" applyFont="1" applyFill="1" applyBorder="1" applyAlignment="1" applyProtection="1">
      <alignment vertical="top" shrinkToFit="1"/>
      <protection locked="0"/>
    </xf>
    <xf numFmtId="177" fontId="4" fillId="4" borderId="68" xfId="62" applyNumberFormat="1" applyFont="1" applyFill="1" applyBorder="1" applyAlignment="1" applyProtection="1">
      <alignment vertical="top"/>
      <protection locked="0"/>
    </xf>
    <xf numFmtId="177" fontId="4" fillId="4" borderId="69" xfId="62" applyNumberFormat="1" applyFont="1" applyFill="1" applyBorder="1" applyAlignment="1" applyProtection="1">
      <alignment vertical="top"/>
      <protection locked="0"/>
    </xf>
    <xf numFmtId="0" fontId="4" fillId="4" borderId="68" xfId="62" applyFont="1" applyFill="1" applyBorder="1" applyProtection="1">
      <alignment/>
      <protection locked="0"/>
    </xf>
    <xf numFmtId="0" fontId="4" fillId="4" borderId="68" xfId="62" applyFont="1" applyFill="1" applyBorder="1" applyAlignment="1" applyProtection="1">
      <alignment vertical="top"/>
      <protection locked="0"/>
    </xf>
    <xf numFmtId="1" fontId="4" fillId="4" borderId="68" xfId="62" applyNumberFormat="1" applyFont="1" applyFill="1" applyBorder="1" applyAlignment="1" applyProtection="1">
      <alignment vertical="top"/>
      <protection locked="0"/>
    </xf>
    <xf numFmtId="185" fontId="4" fillId="0" borderId="70" xfId="62" applyNumberFormat="1" applyFont="1" applyBorder="1" applyAlignment="1" applyProtection="1">
      <alignment vertical="top"/>
      <protection/>
    </xf>
    <xf numFmtId="1" fontId="4" fillId="0" borderId="70" xfId="62" applyNumberFormat="1" applyFont="1" applyBorder="1" applyAlignment="1" applyProtection="1">
      <alignment vertical="top"/>
      <protection/>
    </xf>
    <xf numFmtId="0" fontId="4" fillId="0" borderId="70" xfId="62" applyFont="1" applyBorder="1" applyAlignment="1" applyProtection="1">
      <alignment vertical="top"/>
      <protection/>
    </xf>
    <xf numFmtId="0" fontId="4" fillId="0" borderId="12" xfId="62" applyFont="1" applyBorder="1" applyAlignment="1" applyProtection="1">
      <alignment vertical="top"/>
      <protection/>
    </xf>
    <xf numFmtId="0" fontId="10" fillId="0" borderId="28" xfId="64" applyFont="1" applyBorder="1" applyProtection="1">
      <alignment/>
      <protection/>
    </xf>
    <xf numFmtId="0" fontId="10" fillId="0" borderId="71" xfId="64" applyFont="1" applyBorder="1" applyAlignment="1" applyProtection="1">
      <alignment shrinkToFit="1"/>
      <protection/>
    </xf>
    <xf numFmtId="0" fontId="4" fillId="0" borderId="72" xfId="62" applyFont="1" applyBorder="1" applyAlignment="1" applyProtection="1">
      <alignment vertical="top"/>
      <protection/>
    </xf>
    <xf numFmtId="0" fontId="4" fillId="0" borderId="73" xfId="62" applyFont="1" applyBorder="1" applyProtection="1">
      <alignment/>
      <protection/>
    </xf>
    <xf numFmtId="14" fontId="4" fillId="0" borderId="73" xfId="62" applyNumberFormat="1" applyFont="1" applyBorder="1" applyAlignment="1" applyProtection="1">
      <alignment shrinkToFit="1"/>
      <protection/>
    </xf>
    <xf numFmtId="14" fontId="4" fillId="0" borderId="73" xfId="62" applyNumberFormat="1" applyFont="1" applyBorder="1" applyProtection="1">
      <alignment/>
      <protection/>
    </xf>
    <xf numFmtId="1" fontId="4" fillId="0" borderId="72" xfId="62" applyNumberFormat="1" applyFont="1" applyBorder="1" applyAlignment="1" applyProtection="1">
      <alignment vertical="top"/>
      <protection/>
    </xf>
    <xf numFmtId="185" fontId="4" fillId="0" borderId="74" xfId="62" applyNumberFormat="1" applyFont="1" applyBorder="1" applyAlignment="1" applyProtection="1">
      <alignment vertical="top"/>
      <protection/>
    </xf>
    <xf numFmtId="176" fontId="4" fillId="0" borderId="74" xfId="62" applyNumberFormat="1" applyFont="1" applyBorder="1" applyAlignment="1" applyProtection="1">
      <alignment vertical="top"/>
      <protection/>
    </xf>
    <xf numFmtId="0" fontId="4" fillId="0" borderId="75" xfId="62" applyFont="1" applyBorder="1" applyAlignment="1" applyProtection="1">
      <alignment vertical="top"/>
      <protection/>
    </xf>
    <xf numFmtId="56" fontId="4" fillId="4" borderId="67" xfId="62" applyNumberFormat="1" applyFont="1" applyFill="1" applyBorder="1" applyAlignment="1" applyProtection="1">
      <alignment vertical="top"/>
      <protection locked="0"/>
    </xf>
    <xf numFmtId="0" fontId="4" fillId="4" borderId="63" xfId="62" applyFont="1" applyFill="1" applyBorder="1" applyAlignment="1" applyProtection="1">
      <alignment vertical="top"/>
      <protection locked="0"/>
    </xf>
    <xf numFmtId="1" fontId="4" fillId="4" borderId="63" xfId="62" applyNumberFormat="1" applyFont="1" applyFill="1" applyBorder="1" applyAlignment="1" applyProtection="1">
      <alignment vertical="top"/>
      <protection locked="0"/>
    </xf>
    <xf numFmtId="1" fontId="4" fillId="4" borderId="66" xfId="62" applyNumberFormat="1" applyFont="1" applyFill="1" applyBorder="1" applyProtection="1">
      <alignment/>
      <protection locked="0"/>
    </xf>
    <xf numFmtId="1" fontId="4" fillId="4" borderId="68" xfId="62" applyNumberFormat="1" applyFont="1" applyFill="1" applyBorder="1" applyProtection="1">
      <alignment/>
      <protection locked="0"/>
    </xf>
    <xf numFmtId="0" fontId="10" fillId="0" borderId="76" xfId="64" applyFont="1" applyBorder="1" applyProtection="1">
      <alignment/>
      <protection/>
    </xf>
    <xf numFmtId="0" fontId="10" fillId="0" borderId="75" xfId="64" applyFont="1" applyBorder="1" applyAlignment="1" applyProtection="1">
      <alignment shrinkToFit="1"/>
      <protection/>
    </xf>
    <xf numFmtId="0" fontId="4" fillId="0" borderId="74" xfId="62" applyFont="1" applyBorder="1" applyAlignment="1" applyProtection="1">
      <alignment vertical="top"/>
      <protection/>
    </xf>
    <xf numFmtId="0" fontId="4" fillId="0" borderId="77" xfId="62" applyFont="1" applyBorder="1" applyProtection="1">
      <alignment/>
      <protection/>
    </xf>
    <xf numFmtId="14" fontId="4" fillId="0" borderId="77" xfId="62" applyNumberFormat="1" applyFont="1" applyBorder="1" applyAlignment="1" applyProtection="1">
      <alignment shrinkToFit="1"/>
      <protection/>
    </xf>
    <xf numFmtId="14" fontId="4" fillId="0" borderId="77" xfId="62" applyNumberFormat="1" applyFont="1" applyBorder="1" applyProtection="1">
      <alignment/>
      <protection/>
    </xf>
    <xf numFmtId="1" fontId="4" fillId="0" borderId="74" xfId="62" applyNumberFormat="1" applyFont="1" applyBorder="1" applyAlignment="1" applyProtection="1">
      <alignment vertical="top"/>
      <protection/>
    </xf>
    <xf numFmtId="0" fontId="10" fillId="0" borderId="0" xfId="64" applyFont="1" applyFill="1" applyBorder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78" xfId="0" applyBorder="1" applyAlignment="1">
      <alignment horizontal="center" vertical="center"/>
    </xf>
    <xf numFmtId="0" fontId="16" fillId="0" borderId="79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center" vertical="center" shrinkToFit="1"/>
    </xf>
    <xf numFmtId="0" fontId="19" fillId="0" borderId="80" xfId="0" applyFont="1" applyBorder="1" applyAlignment="1">
      <alignment horizontal="center" vertical="center" shrinkToFit="1"/>
    </xf>
    <xf numFmtId="0" fontId="19" fillId="0" borderId="81" xfId="0" applyFont="1" applyBorder="1" applyAlignment="1">
      <alignment vertical="center" shrinkToFit="1"/>
    </xf>
    <xf numFmtId="0" fontId="19" fillId="0" borderId="82" xfId="0" applyFont="1" applyBorder="1" applyAlignment="1">
      <alignment vertical="center" shrinkToFit="1"/>
    </xf>
    <xf numFmtId="0" fontId="19" fillId="0" borderId="83" xfId="0" applyFont="1" applyBorder="1" applyAlignment="1">
      <alignment vertical="center" shrinkToFit="1"/>
    </xf>
    <xf numFmtId="0" fontId="16" fillId="0" borderId="84" xfId="0" applyFont="1" applyBorder="1" applyAlignment="1">
      <alignment vertical="center" shrinkToFit="1"/>
    </xf>
    <xf numFmtId="0" fontId="19" fillId="0" borderId="85" xfId="0" applyFont="1" applyBorder="1" applyAlignment="1">
      <alignment vertical="center" shrinkToFit="1"/>
    </xf>
    <xf numFmtId="0" fontId="16" fillId="0" borderId="86" xfId="0" applyFont="1" applyBorder="1" applyAlignment="1">
      <alignment horizontal="center" vertical="center" shrinkToFit="1"/>
    </xf>
    <xf numFmtId="0" fontId="19" fillId="0" borderId="87" xfId="0" applyFont="1" applyBorder="1" applyAlignment="1">
      <alignment vertical="center" shrinkToFit="1"/>
    </xf>
    <xf numFmtId="0" fontId="19" fillId="0" borderId="86" xfId="0" applyFont="1" applyBorder="1" applyAlignment="1">
      <alignment horizontal="center" vertical="center" shrinkToFit="1"/>
    </xf>
    <xf numFmtId="0" fontId="19" fillId="0" borderId="87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8" xfId="0" applyBorder="1" applyAlignment="1">
      <alignment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8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0" fillId="0" borderId="92" xfId="64" applyFont="1" applyBorder="1" applyAlignment="1">
      <alignment vertical="center" wrapText="1"/>
      <protection/>
    </xf>
    <xf numFmtId="0" fontId="10" fillId="0" borderId="93" xfId="64" applyFont="1" applyBorder="1" applyAlignment="1">
      <alignment vertical="center" wrapText="1"/>
      <protection/>
    </xf>
    <xf numFmtId="0" fontId="10" fillId="0" borderId="94" xfId="64" applyFont="1" applyBorder="1" applyAlignment="1">
      <alignment vertical="center" wrapText="1"/>
      <protection/>
    </xf>
    <xf numFmtId="0" fontId="7" fillId="4" borderId="95" xfId="64" applyFont="1" applyFill="1" applyBorder="1" applyAlignment="1" applyProtection="1">
      <alignment vertical="center" wrapText="1" shrinkToFit="1"/>
      <protection locked="0"/>
    </xf>
    <xf numFmtId="0" fontId="7" fillId="4" borderId="96" xfId="64" applyFont="1" applyFill="1" applyBorder="1" applyAlignment="1" applyProtection="1">
      <alignment vertical="center" shrinkToFit="1"/>
      <protection locked="0"/>
    </xf>
    <xf numFmtId="0" fontId="7" fillId="4" borderId="97" xfId="64" applyFont="1" applyFill="1" applyBorder="1" applyAlignment="1" applyProtection="1">
      <alignment vertical="center" shrinkToFit="1"/>
      <protection locked="0"/>
    </xf>
    <xf numFmtId="0" fontId="10" fillId="0" borderId="92" xfId="64" applyFont="1" applyBorder="1" applyAlignment="1">
      <alignment vertical="center" shrinkToFit="1"/>
      <protection/>
    </xf>
    <xf numFmtId="0" fontId="10" fillId="0" borderId="93" xfId="64" applyFont="1" applyBorder="1" applyAlignment="1">
      <alignment vertical="center" shrinkToFit="1"/>
      <protection/>
    </xf>
    <xf numFmtId="0" fontId="10" fillId="0" borderId="94" xfId="64" applyFont="1" applyBorder="1" applyAlignment="1">
      <alignment vertical="center" shrinkToFit="1"/>
      <protection/>
    </xf>
    <xf numFmtId="0" fontId="10" fillId="4" borderId="95" xfId="64" applyFont="1" applyFill="1" applyBorder="1" applyAlignment="1" applyProtection="1">
      <alignment vertical="center" shrinkToFit="1"/>
      <protection locked="0"/>
    </xf>
    <xf numFmtId="0" fontId="10" fillId="4" borderId="96" xfId="64" applyFont="1" applyFill="1" applyBorder="1" applyAlignment="1" applyProtection="1">
      <alignment vertical="center" shrinkToFit="1"/>
      <protection locked="0"/>
    </xf>
    <xf numFmtId="0" fontId="10" fillId="4" borderId="97" xfId="64" applyFont="1" applyFill="1" applyBorder="1" applyAlignment="1" applyProtection="1">
      <alignment vertical="center" shrinkToFit="1"/>
      <protection locked="0"/>
    </xf>
    <xf numFmtId="0" fontId="10" fillId="0" borderId="89" xfId="64" applyFont="1" applyBorder="1" applyAlignment="1">
      <alignment horizontal="center" vertical="center" shrinkToFit="1"/>
      <protection/>
    </xf>
    <xf numFmtId="0" fontId="10" fillId="0" borderId="88" xfId="64" applyFont="1" applyBorder="1" applyAlignment="1">
      <alignment horizontal="center" vertical="center" shrinkToFit="1"/>
      <protection/>
    </xf>
    <xf numFmtId="0" fontId="4" fillId="0" borderId="98" xfId="0" applyFont="1" applyBorder="1" applyAlignment="1" applyProtection="1">
      <alignment horizontal="center" vertical="center" shrinkToFit="1"/>
      <protection/>
    </xf>
    <xf numFmtId="0" fontId="4" fillId="0" borderId="78" xfId="0" applyFont="1" applyBorder="1" applyAlignment="1" applyProtection="1">
      <alignment horizontal="center" vertical="center" shrinkToFit="1"/>
      <protection/>
    </xf>
    <xf numFmtId="0" fontId="4" fillId="0" borderId="99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50" xfId="0" applyFont="1" applyBorder="1" applyAlignment="1" applyProtection="1">
      <alignment horizontal="center" vertical="center" shrinkToFit="1"/>
      <protection/>
    </xf>
    <xf numFmtId="0" fontId="10" fillId="0" borderId="99" xfId="64" applyFont="1" applyBorder="1" applyAlignment="1">
      <alignment horizontal="center" vertical="center" shrinkToFit="1"/>
      <protection/>
    </xf>
    <xf numFmtId="0" fontId="10" fillId="0" borderId="32" xfId="64" applyFont="1" applyBorder="1" applyAlignment="1">
      <alignment horizontal="center" vertical="center" shrinkToFit="1"/>
      <protection/>
    </xf>
    <xf numFmtId="0" fontId="10" fillId="0" borderId="100" xfId="64" applyFont="1" applyBorder="1" applyAlignment="1">
      <alignment horizontal="center" vertical="center" shrinkToFit="1"/>
      <protection/>
    </xf>
    <xf numFmtId="0" fontId="10" fillId="0" borderId="78" xfId="64" applyFont="1" applyBorder="1" applyAlignment="1">
      <alignment horizontal="center" vertical="center" shrinkToFit="1"/>
      <protection/>
    </xf>
    <xf numFmtId="0" fontId="10" fillId="0" borderId="28" xfId="64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0" fontId="10" fillId="0" borderId="101" xfId="64" applyFont="1" applyFill="1" applyBorder="1" applyAlignment="1">
      <alignment horizontal="center" vertical="center" shrinkToFit="1"/>
      <protection/>
    </xf>
    <xf numFmtId="0" fontId="10" fillId="0" borderId="89" xfId="64" applyFont="1" applyFill="1" applyBorder="1" applyAlignment="1">
      <alignment horizontal="center" vertical="center" shrinkToFit="1"/>
      <protection/>
    </xf>
    <xf numFmtId="0" fontId="10" fillId="0" borderId="78" xfId="64" applyFont="1" applyFill="1" applyBorder="1" applyAlignment="1">
      <alignment horizontal="center" vertical="center" shrinkToFit="1"/>
      <protection/>
    </xf>
    <xf numFmtId="0" fontId="10" fillId="0" borderId="88" xfId="64" applyFont="1" applyFill="1" applyBorder="1" applyAlignment="1">
      <alignment horizontal="center" vertical="center" shrinkToFit="1"/>
      <protection/>
    </xf>
    <xf numFmtId="0" fontId="1" fillId="0" borderId="28" xfId="64" applyFont="1" applyFill="1" applyBorder="1" applyAlignment="1">
      <alignment horizontal="center" vertical="center" wrapText="1"/>
      <protection/>
    </xf>
    <xf numFmtId="0" fontId="15" fillId="0" borderId="27" xfId="0" applyFont="1" applyFill="1" applyBorder="1" applyAlignment="1">
      <alignment horizontal="center" vertical="center" wrapText="1"/>
    </xf>
    <xf numFmtId="0" fontId="4" fillId="0" borderId="102" xfId="62" applyFont="1" applyBorder="1" applyAlignment="1" applyProtection="1">
      <alignment vertical="center"/>
      <protection/>
    </xf>
    <xf numFmtId="0" fontId="4" fillId="0" borderId="103" xfId="62" applyFont="1" applyBorder="1" applyAlignment="1" applyProtection="1">
      <alignment vertical="center"/>
      <protection/>
    </xf>
    <xf numFmtId="0" fontId="4" fillId="0" borderId="104" xfId="62" applyFont="1" applyBorder="1" applyAlignment="1" applyProtection="1">
      <alignment vertical="center"/>
      <protection/>
    </xf>
    <xf numFmtId="0" fontId="4" fillId="4" borderId="64" xfId="62" applyFont="1" applyFill="1" applyBorder="1" applyAlignment="1" applyProtection="1">
      <alignment vertical="center" shrinkToFit="1"/>
      <protection locked="0"/>
    </xf>
    <xf numFmtId="0" fontId="4" fillId="4" borderId="67" xfId="62" applyFont="1" applyFill="1" applyBorder="1" applyAlignment="1" applyProtection="1">
      <alignment vertical="center" shrinkToFit="1"/>
      <protection locked="0"/>
    </xf>
    <xf numFmtId="0" fontId="4" fillId="4" borderId="69" xfId="62" applyFont="1" applyFill="1" applyBorder="1" applyAlignment="1" applyProtection="1">
      <alignment vertical="center" shrinkToFit="1"/>
      <protection locked="0"/>
    </xf>
    <xf numFmtId="0" fontId="11" fillId="0" borderId="52" xfId="62" applyFont="1" applyBorder="1" applyAlignment="1" applyProtection="1">
      <alignment horizontal="center" vertical="top"/>
      <protection/>
    </xf>
    <xf numFmtId="0" fontId="11" fillId="0" borderId="53" xfId="62" applyFont="1" applyBorder="1" applyAlignment="1" applyProtection="1">
      <alignment horizontal="center" vertical="top"/>
      <protection/>
    </xf>
    <xf numFmtId="0" fontId="11" fillId="0" borderId="105" xfId="62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shrinkToFit="1"/>
      <protection/>
    </xf>
    <xf numFmtId="0" fontId="7" fillId="0" borderId="16" xfId="64" applyFont="1" applyBorder="1" applyAlignment="1">
      <alignment vertical="center" shrinkToFit="1"/>
      <protection/>
    </xf>
    <xf numFmtId="0" fontId="7" fillId="0" borderId="17" xfId="64" applyFont="1" applyBorder="1" applyAlignment="1">
      <alignment vertical="center" shrinkToFit="1"/>
      <protection/>
    </xf>
    <xf numFmtId="0" fontId="7" fillId="0" borderId="18" xfId="64" applyFont="1" applyBorder="1" applyAlignment="1">
      <alignment vertical="center" shrinkToFit="1"/>
      <protection/>
    </xf>
    <xf numFmtId="0" fontId="10" fillId="0" borderId="16" xfId="64" applyFont="1" applyBorder="1" applyAlignment="1">
      <alignment shrinkToFit="1"/>
      <protection/>
    </xf>
    <xf numFmtId="0" fontId="10" fillId="0" borderId="17" xfId="64" applyFont="1" applyBorder="1" applyAlignment="1">
      <alignment shrinkToFit="1"/>
      <protection/>
    </xf>
    <xf numFmtId="0" fontId="10" fillId="0" borderId="18" xfId="64" applyFont="1" applyBorder="1" applyAlignment="1">
      <alignment shrinkToFit="1"/>
      <protection/>
    </xf>
    <xf numFmtId="0" fontId="10" fillId="0" borderId="11" xfId="64" applyFont="1" applyBorder="1" applyAlignment="1">
      <alignment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0現地成績new" xfId="62"/>
    <cellStyle name="Followed Hyperlink" xfId="63"/>
    <cellStyle name="未定義" xfId="64"/>
    <cellStyle name="良い" xfId="6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7" style="0" customWidth="1"/>
    <col min="2" max="2" width="6.19921875" style="150" customWidth="1"/>
    <col min="3" max="4" width="7.19921875" style="150" customWidth="1"/>
    <col min="5" max="5" width="7.19921875" style="151" customWidth="1"/>
    <col min="6" max="6" width="7.19921875" style="150" customWidth="1"/>
    <col min="7" max="8" width="7.19921875" style="151" customWidth="1"/>
    <col min="9" max="9" width="7.19921875" style="150" customWidth="1"/>
    <col min="10" max="11" width="7.19921875" style="151" customWidth="1"/>
    <col min="12" max="12" width="7.19921875" style="150" customWidth="1"/>
    <col min="13" max="14" width="7.19921875" style="151" customWidth="1"/>
    <col min="15" max="15" width="11" style="0" customWidth="1"/>
  </cols>
  <sheetData>
    <row r="1" spans="1:14" s="146" customFormat="1" ht="18" customHeight="1" thickBot="1">
      <c r="A1" s="175" t="s">
        <v>124</v>
      </c>
      <c r="B1" s="176"/>
      <c r="C1" s="176"/>
      <c r="D1" s="176"/>
      <c r="E1" s="177"/>
      <c r="F1" s="176"/>
      <c r="G1" s="177"/>
      <c r="H1" s="177"/>
      <c r="I1" s="176"/>
      <c r="J1" s="177"/>
      <c r="K1" s="177"/>
      <c r="L1" s="176"/>
      <c r="M1" s="177"/>
      <c r="N1" s="177"/>
    </row>
    <row r="2" spans="1:14" ht="14.25">
      <c r="A2" s="305" t="s">
        <v>107</v>
      </c>
      <c r="B2" s="306"/>
      <c r="C2" s="299"/>
      <c r="D2" s="300"/>
      <c r="E2" s="301"/>
      <c r="F2" s="299"/>
      <c r="G2" s="300"/>
      <c r="H2" s="301"/>
      <c r="I2" s="299"/>
      <c r="J2" s="300"/>
      <c r="K2" s="301"/>
      <c r="L2" s="299"/>
      <c r="M2" s="300"/>
      <c r="N2" s="301"/>
    </row>
    <row r="3" spans="1:14" ht="14.25">
      <c r="A3" s="307" t="s">
        <v>108</v>
      </c>
      <c r="B3" s="308"/>
      <c r="C3" s="153" t="s">
        <v>109</v>
      </c>
      <c r="D3" s="154" t="s">
        <v>110</v>
      </c>
      <c r="E3" s="155" t="s">
        <v>111</v>
      </c>
      <c r="F3" s="153" t="s">
        <v>109</v>
      </c>
      <c r="G3" s="155" t="s">
        <v>110</v>
      </c>
      <c r="H3" s="155" t="s">
        <v>111</v>
      </c>
      <c r="I3" s="153" t="s">
        <v>109</v>
      </c>
      <c r="J3" s="155" t="s">
        <v>110</v>
      </c>
      <c r="K3" s="155" t="s">
        <v>111</v>
      </c>
      <c r="L3" s="153" t="s">
        <v>109</v>
      </c>
      <c r="M3" s="155" t="s">
        <v>110</v>
      </c>
      <c r="N3" s="156" t="s">
        <v>111</v>
      </c>
    </row>
    <row r="4" spans="1:14" ht="15.75" customHeight="1">
      <c r="A4" s="309" t="s">
        <v>116</v>
      </c>
      <c r="B4" s="310"/>
      <c r="C4" s="157" t="s">
        <v>117</v>
      </c>
      <c r="D4" s="158" t="s">
        <v>118</v>
      </c>
      <c r="E4" s="159" t="s">
        <v>112</v>
      </c>
      <c r="F4" s="157" t="s">
        <v>119</v>
      </c>
      <c r="G4" s="158" t="s">
        <v>120</v>
      </c>
      <c r="H4" s="159" t="s">
        <v>112</v>
      </c>
      <c r="I4" s="157" t="s">
        <v>119</v>
      </c>
      <c r="J4" s="158" t="s">
        <v>120</v>
      </c>
      <c r="K4" s="159" t="s">
        <v>112</v>
      </c>
      <c r="L4" s="157" t="s">
        <v>119</v>
      </c>
      <c r="M4" s="158" t="s">
        <v>120</v>
      </c>
      <c r="N4" s="160" t="s">
        <v>112</v>
      </c>
    </row>
    <row r="5" spans="1:14" ht="15.75" customHeight="1" thickBot="1">
      <c r="A5" s="302" t="s">
        <v>113</v>
      </c>
      <c r="B5" s="189">
        <v>1</v>
      </c>
      <c r="C5" s="161"/>
      <c r="D5" s="162"/>
      <c r="E5" s="163"/>
      <c r="F5" s="161"/>
      <c r="G5" s="163"/>
      <c r="H5" s="163"/>
      <c r="I5" s="161"/>
      <c r="J5" s="163"/>
      <c r="K5" s="164"/>
      <c r="L5" s="161"/>
      <c r="M5" s="163"/>
      <c r="N5" s="165"/>
    </row>
    <row r="6" spans="1:14" ht="15.75" customHeight="1" thickBot="1" thickTop="1">
      <c r="A6" s="303"/>
      <c r="B6" s="189">
        <v>2</v>
      </c>
      <c r="C6" s="166"/>
      <c r="D6" s="167"/>
      <c r="E6" s="168"/>
      <c r="F6" s="166"/>
      <c r="G6" s="168"/>
      <c r="H6" s="168"/>
      <c r="I6" s="166"/>
      <c r="J6" s="168"/>
      <c r="K6" s="164"/>
      <c r="L6" s="166"/>
      <c r="M6" s="168"/>
      <c r="N6" s="165"/>
    </row>
    <row r="7" spans="1:14" ht="15.75" customHeight="1" thickBot="1" thickTop="1">
      <c r="A7" s="303"/>
      <c r="B7" s="189">
        <v>3</v>
      </c>
      <c r="C7" s="166"/>
      <c r="D7" s="167"/>
      <c r="E7" s="168"/>
      <c r="F7" s="166"/>
      <c r="G7" s="168"/>
      <c r="H7" s="168"/>
      <c r="I7" s="166"/>
      <c r="J7" s="168"/>
      <c r="K7" s="164"/>
      <c r="L7" s="166"/>
      <c r="M7" s="168"/>
      <c r="N7" s="165"/>
    </row>
    <row r="8" spans="1:14" ht="15.75" customHeight="1" thickBot="1" thickTop="1">
      <c r="A8" s="303"/>
      <c r="B8" s="189">
        <v>4</v>
      </c>
      <c r="C8" s="166"/>
      <c r="D8" s="167"/>
      <c r="E8" s="168"/>
      <c r="F8" s="166"/>
      <c r="G8" s="168"/>
      <c r="H8" s="168"/>
      <c r="I8" s="166"/>
      <c r="J8" s="168"/>
      <c r="K8" s="164"/>
      <c r="L8" s="166"/>
      <c r="M8" s="168"/>
      <c r="N8" s="165"/>
    </row>
    <row r="9" spans="1:14" ht="15.75" customHeight="1" thickBot="1" thickTop="1">
      <c r="A9" s="303"/>
      <c r="B9" s="189">
        <v>5</v>
      </c>
      <c r="C9" s="166"/>
      <c r="D9" s="167"/>
      <c r="E9" s="168"/>
      <c r="F9" s="166"/>
      <c r="G9" s="168"/>
      <c r="H9" s="168"/>
      <c r="I9" s="166"/>
      <c r="J9" s="168"/>
      <c r="K9" s="164"/>
      <c r="L9" s="166"/>
      <c r="M9" s="168"/>
      <c r="N9" s="165"/>
    </row>
    <row r="10" spans="1:14" ht="15.75" customHeight="1" thickBot="1" thickTop="1">
      <c r="A10" s="303"/>
      <c r="B10" s="189">
        <v>6</v>
      </c>
      <c r="C10" s="166"/>
      <c r="D10" s="167"/>
      <c r="E10" s="168"/>
      <c r="F10" s="166"/>
      <c r="G10" s="168"/>
      <c r="H10" s="168"/>
      <c r="I10" s="166"/>
      <c r="J10" s="168"/>
      <c r="K10" s="164"/>
      <c r="L10" s="166"/>
      <c r="M10" s="168"/>
      <c r="N10" s="165"/>
    </row>
    <row r="11" spans="1:14" ht="15.75" customHeight="1" thickBot="1" thickTop="1">
      <c r="A11" s="303"/>
      <c r="B11" s="189">
        <v>7</v>
      </c>
      <c r="C11" s="166"/>
      <c r="D11" s="167"/>
      <c r="E11" s="168"/>
      <c r="F11" s="166"/>
      <c r="G11" s="168"/>
      <c r="H11" s="168"/>
      <c r="I11" s="166"/>
      <c r="J11" s="168"/>
      <c r="K11" s="164"/>
      <c r="L11" s="166"/>
      <c r="M11" s="168"/>
      <c r="N11" s="165"/>
    </row>
    <row r="12" spans="1:14" ht="15.75" customHeight="1" thickBot="1" thickTop="1">
      <c r="A12" s="303"/>
      <c r="B12" s="189">
        <v>8</v>
      </c>
      <c r="C12" s="166"/>
      <c r="D12" s="167"/>
      <c r="E12" s="168"/>
      <c r="F12" s="166"/>
      <c r="G12" s="168"/>
      <c r="H12" s="168"/>
      <c r="I12" s="166"/>
      <c r="J12" s="168"/>
      <c r="K12" s="164"/>
      <c r="L12" s="166"/>
      <c r="M12" s="168"/>
      <c r="N12" s="165"/>
    </row>
    <row r="13" spans="1:14" ht="15.75" customHeight="1" thickBot="1" thickTop="1">
      <c r="A13" s="303"/>
      <c r="B13" s="189">
        <v>9</v>
      </c>
      <c r="C13" s="166"/>
      <c r="D13" s="167"/>
      <c r="E13" s="168"/>
      <c r="F13" s="166"/>
      <c r="G13" s="168"/>
      <c r="H13" s="168"/>
      <c r="I13" s="166"/>
      <c r="J13" s="168"/>
      <c r="K13" s="164"/>
      <c r="L13" s="166"/>
      <c r="M13" s="168"/>
      <c r="N13" s="165"/>
    </row>
    <row r="14" spans="1:14" ht="15.75" customHeight="1" thickTop="1">
      <c r="A14" s="304"/>
      <c r="B14" s="190">
        <v>10</v>
      </c>
      <c r="C14" s="182"/>
      <c r="D14" s="183"/>
      <c r="E14" s="184"/>
      <c r="F14" s="182"/>
      <c r="G14" s="184"/>
      <c r="H14" s="184"/>
      <c r="I14" s="182"/>
      <c r="J14" s="184"/>
      <c r="K14" s="185"/>
      <c r="L14" s="182"/>
      <c r="M14" s="184"/>
      <c r="N14" s="186"/>
    </row>
    <row r="15" spans="1:14" ht="15.75" customHeight="1" thickBot="1">
      <c r="A15" s="302" t="s">
        <v>114</v>
      </c>
      <c r="B15" s="189">
        <v>1</v>
      </c>
      <c r="C15" s="166"/>
      <c r="D15" s="167"/>
      <c r="E15" s="168"/>
      <c r="F15" s="166"/>
      <c r="G15" s="168"/>
      <c r="H15" s="168"/>
      <c r="I15" s="166"/>
      <c r="J15" s="168"/>
      <c r="K15" s="187"/>
      <c r="L15" s="166"/>
      <c r="M15" s="168"/>
      <c r="N15" s="188"/>
    </row>
    <row r="16" spans="1:14" ht="15.75" customHeight="1" thickBot="1" thickTop="1">
      <c r="A16" s="303"/>
      <c r="B16" s="189">
        <v>2</v>
      </c>
      <c r="C16" s="166"/>
      <c r="D16" s="167"/>
      <c r="E16" s="168"/>
      <c r="F16" s="166"/>
      <c r="G16" s="168"/>
      <c r="H16" s="168"/>
      <c r="I16" s="166"/>
      <c r="J16" s="168"/>
      <c r="K16" s="164"/>
      <c r="L16" s="166"/>
      <c r="M16" s="168"/>
      <c r="N16" s="165"/>
    </row>
    <row r="17" spans="1:14" ht="15.75" customHeight="1" thickBot="1" thickTop="1">
      <c r="A17" s="303"/>
      <c r="B17" s="189">
        <v>3</v>
      </c>
      <c r="C17" s="166"/>
      <c r="D17" s="167"/>
      <c r="E17" s="168"/>
      <c r="F17" s="166"/>
      <c r="G17" s="168"/>
      <c r="H17" s="168"/>
      <c r="I17" s="166"/>
      <c r="J17" s="168"/>
      <c r="K17" s="164"/>
      <c r="L17" s="166"/>
      <c r="M17" s="168"/>
      <c r="N17" s="165"/>
    </row>
    <row r="18" spans="1:14" ht="15.75" customHeight="1" thickBot="1" thickTop="1">
      <c r="A18" s="303"/>
      <c r="B18" s="189">
        <v>4</v>
      </c>
      <c r="C18" s="166"/>
      <c r="D18" s="167"/>
      <c r="E18" s="168"/>
      <c r="F18" s="166"/>
      <c r="G18" s="168"/>
      <c r="H18" s="168"/>
      <c r="I18" s="166"/>
      <c r="J18" s="168"/>
      <c r="K18" s="164"/>
      <c r="L18" s="166"/>
      <c r="M18" s="168"/>
      <c r="N18" s="165"/>
    </row>
    <row r="19" spans="1:14" ht="15.75" customHeight="1" thickBot="1" thickTop="1">
      <c r="A19" s="303"/>
      <c r="B19" s="189">
        <v>5</v>
      </c>
      <c r="C19" s="166"/>
      <c r="D19" s="167"/>
      <c r="E19" s="168"/>
      <c r="F19" s="166"/>
      <c r="G19" s="168"/>
      <c r="H19" s="168"/>
      <c r="I19" s="166"/>
      <c r="J19" s="168"/>
      <c r="K19" s="164"/>
      <c r="L19" s="166"/>
      <c r="M19" s="168"/>
      <c r="N19" s="165"/>
    </row>
    <row r="20" spans="1:14" ht="15.75" customHeight="1" thickBot="1" thickTop="1">
      <c r="A20" s="303"/>
      <c r="B20" s="189">
        <v>6</v>
      </c>
      <c r="C20" s="166"/>
      <c r="D20" s="167"/>
      <c r="E20" s="168"/>
      <c r="F20" s="166"/>
      <c r="G20" s="168"/>
      <c r="H20" s="168"/>
      <c r="I20" s="166"/>
      <c r="J20" s="168"/>
      <c r="K20" s="164"/>
      <c r="L20" s="166"/>
      <c r="M20" s="168"/>
      <c r="N20" s="165"/>
    </row>
    <row r="21" spans="1:14" ht="15.75" customHeight="1" thickBot="1" thickTop="1">
      <c r="A21" s="303"/>
      <c r="B21" s="189">
        <v>7</v>
      </c>
      <c r="C21" s="166"/>
      <c r="D21" s="167"/>
      <c r="E21" s="168"/>
      <c r="F21" s="166"/>
      <c r="G21" s="168"/>
      <c r="H21" s="168"/>
      <c r="I21" s="166"/>
      <c r="J21" s="168"/>
      <c r="K21" s="164"/>
      <c r="L21" s="166"/>
      <c r="M21" s="168"/>
      <c r="N21" s="165"/>
    </row>
    <row r="22" spans="1:14" ht="15.75" customHeight="1" thickBot="1" thickTop="1">
      <c r="A22" s="303"/>
      <c r="B22" s="189">
        <v>8</v>
      </c>
      <c r="C22" s="166"/>
      <c r="D22" s="167"/>
      <c r="E22" s="168"/>
      <c r="F22" s="166"/>
      <c r="G22" s="168"/>
      <c r="H22" s="168"/>
      <c r="I22" s="166"/>
      <c r="J22" s="168"/>
      <c r="K22" s="164"/>
      <c r="L22" s="166"/>
      <c r="M22" s="168"/>
      <c r="N22" s="165"/>
    </row>
    <row r="23" spans="1:14" ht="15.75" customHeight="1" thickBot="1" thickTop="1">
      <c r="A23" s="303"/>
      <c r="B23" s="189">
        <v>9</v>
      </c>
      <c r="C23" s="166"/>
      <c r="D23" s="167"/>
      <c r="E23" s="168"/>
      <c r="F23" s="166"/>
      <c r="G23" s="168"/>
      <c r="H23" s="168"/>
      <c r="I23" s="166"/>
      <c r="J23" s="168"/>
      <c r="K23" s="164"/>
      <c r="L23" s="166"/>
      <c r="M23" s="168"/>
      <c r="N23" s="165"/>
    </row>
    <row r="24" spans="1:14" ht="15.75" customHeight="1" thickBot="1" thickTop="1">
      <c r="A24" s="304"/>
      <c r="B24" s="190">
        <v>10</v>
      </c>
      <c r="C24" s="182"/>
      <c r="D24" s="183"/>
      <c r="E24" s="184"/>
      <c r="F24" s="182"/>
      <c r="G24" s="184"/>
      <c r="H24" s="184"/>
      <c r="I24" s="182"/>
      <c r="J24" s="184"/>
      <c r="K24" s="185"/>
      <c r="L24" s="182"/>
      <c r="M24" s="184"/>
      <c r="N24" s="186"/>
    </row>
    <row r="25" spans="1:15" ht="15.75" customHeight="1" thickBot="1" thickTop="1">
      <c r="A25" s="191"/>
      <c r="B25" s="192" t="s">
        <v>115</v>
      </c>
      <c r="C25" s="169"/>
      <c r="D25" s="170"/>
      <c r="E25" s="170"/>
      <c r="F25" s="169"/>
      <c r="G25" s="170"/>
      <c r="H25" s="170"/>
      <c r="I25" s="169"/>
      <c r="J25" s="170"/>
      <c r="K25" s="170"/>
      <c r="L25" s="169"/>
      <c r="M25" s="170"/>
      <c r="N25" s="171"/>
      <c r="O25" s="152"/>
    </row>
    <row r="26" ht="15" thickTop="1">
      <c r="O26" s="152"/>
    </row>
    <row r="27" ht="14.25">
      <c r="O27" s="152"/>
    </row>
    <row r="28" ht="14.25">
      <c r="O28" s="152"/>
    </row>
    <row r="29" ht="14.25">
      <c r="O29" s="152"/>
    </row>
    <row r="30" ht="14.25">
      <c r="O30" s="152"/>
    </row>
    <row r="31" ht="14.25">
      <c r="O31" s="152"/>
    </row>
    <row r="32" ht="14.25">
      <c r="O32" s="152"/>
    </row>
  </sheetData>
  <sheetProtection/>
  <mergeCells count="9">
    <mergeCell ref="A15:A24"/>
    <mergeCell ref="A2:B2"/>
    <mergeCell ref="A3:B3"/>
    <mergeCell ref="A4:B4"/>
    <mergeCell ref="F2:H2"/>
    <mergeCell ref="I2:K2"/>
    <mergeCell ref="L2:N2"/>
    <mergeCell ref="A5:A14"/>
    <mergeCell ref="C2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showGridLines="0" zoomScalePageLayoutView="0" workbookViewId="0" topLeftCell="A1">
      <selection activeCell="I25" sqref="I25"/>
    </sheetView>
  </sheetViews>
  <sheetFormatPr defaultColWidth="8.796875" defaultRowHeight="15"/>
  <cols>
    <col min="1" max="1" width="3" style="0" customWidth="1"/>
    <col min="2" max="2" width="7.09765625" style="0" customWidth="1"/>
    <col min="3" max="3" width="8.8984375" style="173" customWidth="1"/>
    <col min="4" max="8" width="8.3984375" style="0" customWidth="1"/>
  </cols>
  <sheetData>
    <row r="1" ht="14.25">
      <c r="B1" s="172" t="s">
        <v>123</v>
      </c>
    </row>
    <row r="2" spans="6:8" ht="15" thickBot="1">
      <c r="F2" s="174"/>
      <c r="H2" s="174"/>
    </row>
    <row r="3" spans="2:8" s="146" customFormat="1" ht="15.75" customHeight="1">
      <c r="B3" s="311" t="s">
        <v>126</v>
      </c>
      <c r="C3" s="312"/>
      <c r="D3" s="315" t="s">
        <v>122</v>
      </c>
      <c r="E3" s="298"/>
      <c r="F3" s="298"/>
      <c r="G3" s="298"/>
      <c r="H3" s="316"/>
    </row>
    <row r="4" spans="2:8" s="146" customFormat="1" ht="15.75" customHeight="1">
      <c r="B4" s="313" t="s">
        <v>125</v>
      </c>
      <c r="C4" s="314"/>
      <c r="D4" s="147"/>
      <c r="E4" s="147"/>
      <c r="F4" s="147"/>
      <c r="G4" s="178"/>
      <c r="H4" s="193"/>
    </row>
    <row r="5" spans="2:8" s="146" customFormat="1" ht="15.75" customHeight="1">
      <c r="B5" s="319" t="s">
        <v>127</v>
      </c>
      <c r="C5" s="197">
        <v>1</v>
      </c>
      <c r="D5" s="179"/>
      <c r="E5" s="180"/>
      <c r="F5" s="179"/>
      <c r="G5" s="180"/>
      <c r="H5" s="194"/>
    </row>
    <row r="6" spans="2:8" s="146" customFormat="1" ht="15.75" customHeight="1">
      <c r="B6" s="319"/>
      <c r="C6" s="147">
        <v>2</v>
      </c>
      <c r="D6" s="179"/>
      <c r="E6" s="180"/>
      <c r="F6" s="179"/>
      <c r="G6" s="180"/>
      <c r="H6" s="194"/>
    </row>
    <row r="7" spans="2:8" s="146" customFormat="1" ht="15.75" customHeight="1">
      <c r="B7" s="319"/>
      <c r="C7" s="147">
        <v>3</v>
      </c>
      <c r="D7" s="179"/>
      <c r="E7" s="180"/>
      <c r="F7" s="179"/>
      <c r="G7" s="180"/>
      <c r="H7" s="194"/>
    </row>
    <row r="8" spans="2:8" s="146" customFormat="1" ht="15.75" customHeight="1">
      <c r="B8" s="319"/>
      <c r="C8" s="147">
        <v>4</v>
      </c>
      <c r="D8" s="179"/>
      <c r="E8" s="180"/>
      <c r="F8" s="179"/>
      <c r="G8" s="180"/>
      <c r="H8" s="194"/>
    </row>
    <row r="9" spans="2:8" s="146" customFormat="1" ht="15.75" customHeight="1">
      <c r="B9" s="319"/>
      <c r="C9" s="147">
        <v>5</v>
      </c>
      <c r="D9" s="179"/>
      <c r="E9" s="180"/>
      <c r="F9" s="179"/>
      <c r="G9" s="180"/>
      <c r="H9" s="194"/>
    </row>
    <row r="10" spans="2:8" s="146" customFormat="1" ht="15.75" customHeight="1">
      <c r="B10" s="319"/>
      <c r="C10" s="147">
        <v>6</v>
      </c>
      <c r="D10" s="179"/>
      <c r="E10" s="180"/>
      <c r="F10" s="179"/>
      <c r="G10" s="180"/>
      <c r="H10" s="194"/>
    </row>
    <row r="11" spans="2:8" s="146" customFormat="1" ht="15.75" customHeight="1">
      <c r="B11" s="319"/>
      <c r="C11" s="147">
        <v>7</v>
      </c>
      <c r="D11" s="179"/>
      <c r="E11" s="180"/>
      <c r="F11" s="179"/>
      <c r="G11" s="180"/>
      <c r="H11" s="194"/>
    </row>
    <row r="12" spans="2:8" s="146" customFormat="1" ht="15.75" customHeight="1">
      <c r="B12" s="319"/>
      <c r="C12" s="147">
        <v>8</v>
      </c>
      <c r="D12" s="179"/>
      <c r="E12" s="180"/>
      <c r="F12" s="179"/>
      <c r="G12" s="180"/>
      <c r="H12" s="194"/>
    </row>
    <row r="13" spans="2:8" s="146" customFormat="1" ht="15.75" customHeight="1">
      <c r="B13" s="319"/>
      <c r="C13" s="147">
        <v>9</v>
      </c>
      <c r="D13" s="179"/>
      <c r="E13" s="180"/>
      <c r="F13" s="179"/>
      <c r="G13" s="180"/>
      <c r="H13" s="194"/>
    </row>
    <row r="14" spans="2:8" s="146" customFormat="1" ht="15.75" customHeight="1">
      <c r="B14" s="319"/>
      <c r="C14" s="148">
        <v>10</v>
      </c>
      <c r="D14" s="179"/>
      <c r="E14" s="180"/>
      <c r="F14" s="179"/>
      <c r="G14" s="180"/>
      <c r="H14" s="194"/>
    </row>
    <row r="15" spans="2:8" s="146" customFormat="1" ht="15.75" customHeight="1">
      <c r="B15" s="320" t="s">
        <v>128</v>
      </c>
      <c r="C15" s="147">
        <v>1</v>
      </c>
      <c r="D15" s="179"/>
      <c r="E15" s="180"/>
      <c r="F15" s="179"/>
      <c r="G15" s="180"/>
      <c r="H15" s="194"/>
    </row>
    <row r="16" spans="2:8" s="146" customFormat="1" ht="15.75" customHeight="1">
      <c r="B16" s="319"/>
      <c r="C16" s="147">
        <v>2</v>
      </c>
      <c r="D16" s="179"/>
      <c r="E16" s="180"/>
      <c r="F16" s="179"/>
      <c r="G16" s="180"/>
      <c r="H16" s="194"/>
    </row>
    <row r="17" spans="2:8" s="146" customFormat="1" ht="15.75" customHeight="1">
      <c r="B17" s="319"/>
      <c r="C17" s="147">
        <v>3</v>
      </c>
      <c r="D17" s="179"/>
      <c r="E17" s="180"/>
      <c r="F17" s="179"/>
      <c r="G17" s="180"/>
      <c r="H17" s="194"/>
    </row>
    <row r="18" spans="2:8" s="146" customFormat="1" ht="15.75" customHeight="1">
      <c r="B18" s="319"/>
      <c r="C18" s="147">
        <v>4</v>
      </c>
      <c r="D18" s="179"/>
      <c r="E18" s="180"/>
      <c r="F18" s="179"/>
      <c r="G18" s="180"/>
      <c r="H18" s="194"/>
    </row>
    <row r="19" spans="2:8" s="146" customFormat="1" ht="15.75" customHeight="1">
      <c r="B19" s="319"/>
      <c r="C19" s="147">
        <v>5</v>
      </c>
      <c r="D19" s="179"/>
      <c r="E19" s="180"/>
      <c r="F19" s="179"/>
      <c r="G19" s="180"/>
      <c r="H19" s="194"/>
    </row>
    <row r="20" spans="2:8" s="146" customFormat="1" ht="15.75" customHeight="1">
      <c r="B20" s="319"/>
      <c r="C20" s="147">
        <v>6</v>
      </c>
      <c r="D20" s="179"/>
      <c r="E20" s="180"/>
      <c r="F20" s="179"/>
      <c r="G20" s="180"/>
      <c r="H20" s="194"/>
    </row>
    <row r="21" spans="2:8" s="146" customFormat="1" ht="15.75" customHeight="1">
      <c r="B21" s="319"/>
      <c r="C21" s="147">
        <v>7</v>
      </c>
      <c r="D21" s="179"/>
      <c r="E21" s="180"/>
      <c r="F21" s="179"/>
      <c r="G21" s="180"/>
      <c r="H21" s="194"/>
    </row>
    <row r="22" spans="2:8" s="146" customFormat="1" ht="15.75" customHeight="1">
      <c r="B22" s="319"/>
      <c r="C22" s="147">
        <v>8</v>
      </c>
      <c r="D22" s="179"/>
      <c r="E22" s="180"/>
      <c r="F22" s="179"/>
      <c r="G22" s="180"/>
      <c r="H22" s="194"/>
    </row>
    <row r="23" spans="2:8" s="146" customFormat="1" ht="15.75" customHeight="1">
      <c r="B23" s="319"/>
      <c r="C23" s="147">
        <v>9</v>
      </c>
      <c r="D23" s="179"/>
      <c r="E23" s="180"/>
      <c r="F23" s="179"/>
      <c r="G23" s="180"/>
      <c r="H23" s="194"/>
    </row>
    <row r="24" spans="2:8" s="146" customFormat="1" ht="15.75" customHeight="1">
      <c r="B24" s="321"/>
      <c r="C24" s="147">
        <v>10</v>
      </c>
      <c r="D24" s="179"/>
      <c r="E24" s="180"/>
      <c r="F24" s="179"/>
      <c r="G24" s="180"/>
      <c r="H24" s="194"/>
    </row>
    <row r="25" spans="2:8" s="146" customFormat="1" ht="15.75" customHeight="1" thickBot="1">
      <c r="B25" s="317" t="s">
        <v>81</v>
      </c>
      <c r="C25" s="318"/>
      <c r="D25" s="195"/>
      <c r="E25" s="195"/>
      <c r="F25" s="195"/>
      <c r="G25" s="195"/>
      <c r="H25" s="196"/>
    </row>
    <row r="26" spans="3:8" s="146" customFormat="1" ht="14.25">
      <c r="C26" s="149"/>
      <c r="D26" s="181"/>
      <c r="E26" s="181"/>
      <c r="F26" s="181"/>
      <c r="G26" s="181"/>
      <c r="H26" s="181"/>
    </row>
    <row r="27" spans="6:8" ht="15" thickBot="1">
      <c r="F27" s="174"/>
      <c r="H27" s="174"/>
    </row>
    <row r="28" spans="2:8" s="146" customFormat="1" ht="15.75" customHeight="1">
      <c r="B28" s="311" t="s">
        <v>126</v>
      </c>
      <c r="C28" s="312"/>
      <c r="D28" s="315" t="s">
        <v>129</v>
      </c>
      <c r="E28" s="298"/>
      <c r="F28" s="298"/>
      <c r="G28" s="298"/>
      <c r="H28" s="316"/>
    </row>
    <row r="29" spans="2:8" s="146" customFormat="1" ht="15.75" customHeight="1">
      <c r="B29" s="313" t="s">
        <v>125</v>
      </c>
      <c r="C29" s="314"/>
      <c r="D29" s="147"/>
      <c r="E29" s="147"/>
      <c r="F29" s="147"/>
      <c r="G29" s="178"/>
      <c r="H29" s="193"/>
    </row>
    <row r="30" spans="2:8" s="146" customFormat="1" ht="15.75" customHeight="1">
      <c r="B30" s="319" t="s">
        <v>127</v>
      </c>
      <c r="C30" s="197">
        <v>1</v>
      </c>
      <c r="D30" s="179"/>
      <c r="E30" s="180"/>
      <c r="F30" s="179"/>
      <c r="G30" s="180"/>
      <c r="H30" s="194"/>
    </row>
    <row r="31" spans="2:8" s="146" customFormat="1" ht="15.75" customHeight="1">
      <c r="B31" s="319"/>
      <c r="C31" s="147">
        <v>2</v>
      </c>
      <c r="D31" s="179"/>
      <c r="E31" s="180"/>
      <c r="F31" s="179"/>
      <c r="G31" s="180"/>
      <c r="H31" s="194"/>
    </row>
    <row r="32" spans="2:8" s="146" customFormat="1" ht="15.75" customHeight="1">
      <c r="B32" s="319"/>
      <c r="C32" s="147">
        <v>3</v>
      </c>
      <c r="D32" s="179"/>
      <c r="E32" s="180"/>
      <c r="F32" s="179"/>
      <c r="G32" s="180"/>
      <c r="H32" s="194"/>
    </row>
    <row r="33" spans="2:8" s="146" customFormat="1" ht="15.75" customHeight="1">
      <c r="B33" s="319"/>
      <c r="C33" s="147">
        <v>4</v>
      </c>
      <c r="D33" s="179"/>
      <c r="E33" s="180"/>
      <c r="F33" s="179"/>
      <c r="G33" s="180"/>
      <c r="H33" s="194"/>
    </row>
    <row r="34" spans="2:8" s="146" customFormat="1" ht="15.75" customHeight="1">
      <c r="B34" s="319"/>
      <c r="C34" s="147">
        <v>5</v>
      </c>
      <c r="D34" s="179"/>
      <c r="E34" s="180"/>
      <c r="F34" s="179"/>
      <c r="G34" s="180"/>
      <c r="H34" s="194"/>
    </row>
    <row r="35" spans="2:8" s="146" customFormat="1" ht="15.75" customHeight="1">
      <c r="B35" s="319"/>
      <c r="C35" s="147">
        <v>6</v>
      </c>
      <c r="D35" s="179"/>
      <c r="E35" s="180"/>
      <c r="F35" s="179"/>
      <c r="G35" s="180"/>
      <c r="H35" s="194"/>
    </row>
    <row r="36" spans="2:8" s="146" customFormat="1" ht="15.75" customHeight="1">
      <c r="B36" s="319"/>
      <c r="C36" s="147">
        <v>7</v>
      </c>
      <c r="D36" s="179"/>
      <c r="E36" s="180"/>
      <c r="F36" s="179"/>
      <c r="G36" s="180"/>
      <c r="H36" s="194"/>
    </row>
    <row r="37" spans="2:8" s="146" customFormat="1" ht="15.75" customHeight="1">
      <c r="B37" s="319"/>
      <c r="C37" s="147">
        <v>8</v>
      </c>
      <c r="D37" s="179"/>
      <c r="E37" s="180"/>
      <c r="F37" s="179"/>
      <c r="G37" s="180"/>
      <c r="H37" s="194"/>
    </row>
    <row r="38" spans="2:8" s="146" customFormat="1" ht="15.75" customHeight="1">
      <c r="B38" s="319"/>
      <c r="C38" s="147">
        <v>9</v>
      </c>
      <c r="D38" s="179"/>
      <c r="E38" s="180"/>
      <c r="F38" s="179"/>
      <c r="G38" s="180"/>
      <c r="H38" s="194"/>
    </row>
    <row r="39" spans="2:8" s="146" customFormat="1" ht="15.75" customHeight="1">
      <c r="B39" s="319"/>
      <c r="C39" s="148">
        <v>10</v>
      </c>
      <c r="D39" s="179"/>
      <c r="E39" s="180"/>
      <c r="F39" s="179"/>
      <c r="G39" s="180"/>
      <c r="H39" s="194"/>
    </row>
    <row r="40" spans="2:8" s="146" customFormat="1" ht="15.75" customHeight="1">
      <c r="B40" s="320" t="s">
        <v>128</v>
      </c>
      <c r="C40" s="147">
        <v>1</v>
      </c>
      <c r="D40" s="179"/>
      <c r="E40" s="180"/>
      <c r="F40" s="179"/>
      <c r="G40" s="180"/>
      <c r="H40" s="194"/>
    </row>
    <row r="41" spans="2:8" s="146" customFormat="1" ht="15.75" customHeight="1">
      <c r="B41" s="319"/>
      <c r="C41" s="147">
        <v>2</v>
      </c>
      <c r="D41" s="179"/>
      <c r="E41" s="180"/>
      <c r="F41" s="179"/>
      <c r="G41" s="180"/>
      <c r="H41" s="194"/>
    </row>
    <row r="42" spans="2:8" s="146" customFormat="1" ht="15.75" customHeight="1">
      <c r="B42" s="319"/>
      <c r="C42" s="147">
        <v>3</v>
      </c>
      <c r="D42" s="179"/>
      <c r="E42" s="180"/>
      <c r="F42" s="179"/>
      <c r="G42" s="180"/>
      <c r="H42" s="194"/>
    </row>
    <row r="43" spans="2:8" s="146" customFormat="1" ht="15.75" customHeight="1">
      <c r="B43" s="319"/>
      <c r="C43" s="147">
        <v>4</v>
      </c>
      <c r="D43" s="179"/>
      <c r="E43" s="180"/>
      <c r="F43" s="179"/>
      <c r="G43" s="180"/>
      <c r="H43" s="194"/>
    </row>
    <row r="44" spans="2:8" s="146" customFormat="1" ht="15.75" customHeight="1">
      <c r="B44" s="319"/>
      <c r="C44" s="147">
        <v>5</v>
      </c>
      <c r="D44" s="179"/>
      <c r="E44" s="180"/>
      <c r="F44" s="179"/>
      <c r="G44" s="180"/>
      <c r="H44" s="194"/>
    </row>
    <row r="45" spans="2:8" s="146" customFormat="1" ht="15.75" customHeight="1">
      <c r="B45" s="319"/>
      <c r="C45" s="147">
        <v>6</v>
      </c>
      <c r="D45" s="179"/>
      <c r="E45" s="180"/>
      <c r="F45" s="179"/>
      <c r="G45" s="180"/>
      <c r="H45" s="194"/>
    </row>
    <row r="46" spans="2:8" s="146" customFormat="1" ht="15.75" customHeight="1">
      <c r="B46" s="319"/>
      <c r="C46" s="147">
        <v>7</v>
      </c>
      <c r="D46" s="179"/>
      <c r="E46" s="180"/>
      <c r="F46" s="179"/>
      <c r="G46" s="180"/>
      <c r="H46" s="194"/>
    </row>
    <row r="47" spans="2:8" s="146" customFormat="1" ht="15.75" customHeight="1">
      <c r="B47" s="319"/>
      <c r="C47" s="147">
        <v>8</v>
      </c>
      <c r="D47" s="179"/>
      <c r="E47" s="180"/>
      <c r="F47" s="179"/>
      <c r="G47" s="180"/>
      <c r="H47" s="194"/>
    </row>
    <row r="48" spans="2:8" s="146" customFormat="1" ht="15.75" customHeight="1">
      <c r="B48" s="319"/>
      <c r="C48" s="147">
        <v>9</v>
      </c>
      <c r="D48" s="179"/>
      <c r="E48" s="180"/>
      <c r="F48" s="179"/>
      <c r="G48" s="180"/>
      <c r="H48" s="194"/>
    </row>
    <row r="49" spans="2:8" s="146" customFormat="1" ht="15.75" customHeight="1">
      <c r="B49" s="321"/>
      <c r="C49" s="147">
        <v>10</v>
      </c>
      <c r="D49" s="179"/>
      <c r="E49" s="180"/>
      <c r="F49" s="179"/>
      <c r="G49" s="180"/>
      <c r="H49" s="194"/>
    </row>
    <row r="50" spans="2:8" s="146" customFormat="1" ht="15.75" customHeight="1" thickBot="1">
      <c r="B50" s="317" t="s">
        <v>81</v>
      </c>
      <c r="C50" s="318"/>
      <c r="D50" s="195"/>
      <c r="E50" s="195"/>
      <c r="F50" s="195"/>
      <c r="G50" s="195"/>
      <c r="H50" s="196"/>
    </row>
    <row r="51" spans="3:8" s="146" customFormat="1" ht="14.25">
      <c r="C51" s="149"/>
      <c r="D51" s="181"/>
      <c r="E51" s="181"/>
      <c r="F51" s="181"/>
      <c r="G51" s="181"/>
      <c r="H51" s="181"/>
    </row>
    <row r="52" spans="6:8" ht="15" thickBot="1">
      <c r="F52" s="174"/>
      <c r="H52" s="174"/>
    </row>
    <row r="53" spans="2:8" s="146" customFormat="1" ht="15.75" customHeight="1">
      <c r="B53" s="311" t="s">
        <v>126</v>
      </c>
      <c r="C53" s="312"/>
      <c r="D53" s="315" t="s">
        <v>130</v>
      </c>
      <c r="E53" s="298"/>
      <c r="F53" s="298"/>
      <c r="G53" s="298"/>
      <c r="H53" s="316"/>
    </row>
    <row r="54" spans="2:8" s="146" customFormat="1" ht="15.75" customHeight="1">
      <c r="B54" s="313" t="s">
        <v>125</v>
      </c>
      <c r="C54" s="314"/>
      <c r="D54" s="147"/>
      <c r="E54" s="147"/>
      <c r="F54" s="147"/>
      <c r="G54" s="178"/>
      <c r="H54" s="193"/>
    </row>
    <row r="55" spans="2:8" s="146" customFormat="1" ht="15.75" customHeight="1">
      <c r="B55" s="319" t="s">
        <v>127</v>
      </c>
      <c r="C55" s="197">
        <v>1</v>
      </c>
      <c r="D55" s="179"/>
      <c r="E55" s="180"/>
      <c r="F55" s="179"/>
      <c r="G55" s="180"/>
      <c r="H55" s="194"/>
    </row>
    <row r="56" spans="2:8" s="146" customFormat="1" ht="15.75" customHeight="1">
      <c r="B56" s="319"/>
      <c r="C56" s="147">
        <v>2</v>
      </c>
      <c r="D56" s="179"/>
      <c r="E56" s="180"/>
      <c r="F56" s="179"/>
      <c r="G56" s="180"/>
      <c r="H56" s="194"/>
    </row>
    <row r="57" spans="2:8" s="146" customFormat="1" ht="15.75" customHeight="1">
      <c r="B57" s="319"/>
      <c r="C57" s="147">
        <v>3</v>
      </c>
      <c r="D57" s="179"/>
      <c r="E57" s="180"/>
      <c r="F57" s="179"/>
      <c r="G57" s="180"/>
      <c r="H57" s="194"/>
    </row>
    <row r="58" spans="2:8" s="146" customFormat="1" ht="15.75" customHeight="1">
      <c r="B58" s="319"/>
      <c r="C58" s="147">
        <v>4</v>
      </c>
      <c r="D58" s="179"/>
      <c r="E58" s="180"/>
      <c r="F58" s="179"/>
      <c r="G58" s="180"/>
      <c r="H58" s="194"/>
    </row>
    <row r="59" spans="2:8" s="146" customFormat="1" ht="15.75" customHeight="1">
      <c r="B59" s="319"/>
      <c r="C59" s="147">
        <v>5</v>
      </c>
      <c r="D59" s="179"/>
      <c r="E59" s="180"/>
      <c r="F59" s="179"/>
      <c r="G59" s="180"/>
      <c r="H59" s="194"/>
    </row>
    <row r="60" spans="2:8" s="146" customFormat="1" ht="15.75" customHeight="1">
      <c r="B60" s="319"/>
      <c r="C60" s="147">
        <v>6</v>
      </c>
      <c r="D60" s="179"/>
      <c r="E60" s="180"/>
      <c r="F60" s="179"/>
      <c r="G60" s="180"/>
      <c r="H60" s="194"/>
    </row>
    <row r="61" spans="2:8" s="146" customFormat="1" ht="15.75" customHeight="1">
      <c r="B61" s="319"/>
      <c r="C61" s="147">
        <v>7</v>
      </c>
      <c r="D61" s="179"/>
      <c r="E61" s="180"/>
      <c r="F61" s="179"/>
      <c r="G61" s="180"/>
      <c r="H61" s="194"/>
    </row>
    <row r="62" spans="2:8" s="146" customFormat="1" ht="15.75" customHeight="1">
      <c r="B62" s="319"/>
      <c r="C62" s="147">
        <v>8</v>
      </c>
      <c r="D62" s="179"/>
      <c r="E62" s="180"/>
      <c r="F62" s="179"/>
      <c r="G62" s="180"/>
      <c r="H62" s="194"/>
    </row>
    <row r="63" spans="2:8" s="146" customFormat="1" ht="15.75" customHeight="1">
      <c r="B63" s="319"/>
      <c r="C63" s="147">
        <v>9</v>
      </c>
      <c r="D63" s="179"/>
      <c r="E63" s="180"/>
      <c r="F63" s="179"/>
      <c r="G63" s="180"/>
      <c r="H63" s="194"/>
    </row>
    <row r="64" spans="2:8" s="146" customFormat="1" ht="15.75" customHeight="1">
      <c r="B64" s="319"/>
      <c r="C64" s="148">
        <v>10</v>
      </c>
      <c r="D64" s="179"/>
      <c r="E64" s="180"/>
      <c r="F64" s="179"/>
      <c r="G64" s="180"/>
      <c r="H64" s="194"/>
    </row>
    <row r="65" spans="2:8" s="146" customFormat="1" ht="15.75" customHeight="1">
      <c r="B65" s="320" t="s">
        <v>128</v>
      </c>
      <c r="C65" s="147">
        <v>1</v>
      </c>
      <c r="D65" s="179"/>
      <c r="E65" s="180"/>
      <c r="F65" s="179"/>
      <c r="G65" s="180"/>
      <c r="H65" s="194"/>
    </row>
    <row r="66" spans="2:8" s="146" customFormat="1" ht="15.75" customHeight="1">
      <c r="B66" s="319"/>
      <c r="C66" s="147">
        <v>2</v>
      </c>
      <c r="D66" s="179"/>
      <c r="E66" s="180"/>
      <c r="F66" s="179"/>
      <c r="G66" s="180"/>
      <c r="H66" s="194"/>
    </row>
    <row r="67" spans="2:8" s="146" customFormat="1" ht="15.75" customHeight="1">
      <c r="B67" s="319"/>
      <c r="C67" s="147">
        <v>3</v>
      </c>
      <c r="D67" s="179"/>
      <c r="E67" s="180"/>
      <c r="F67" s="179"/>
      <c r="G67" s="180"/>
      <c r="H67" s="194"/>
    </row>
    <row r="68" spans="2:8" s="146" customFormat="1" ht="15.75" customHeight="1">
      <c r="B68" s="319"/>
      <c r="C68" s="147">
        <v>4</v>
      </c>
      <c r="D68" s="179"/>
      <c r="E68" s="180"/>
      <c r="F68" s="179"/>
      <c r="G68" s="180"/>
      <c r="H68" s="194"/>
    </row>
    <row r="69" spans="2:8" s="146" customFormat="1" ht="15.75" customHeight="1">
      <c r="B69" s="319"/>
      <c r="C69" s="147">
        <v>5</v>
      </c>
      <c r="D69" s="179"/>
      <c r="E69" s="180"/>
      <c r="F69" s="179"/>
      <c r="G69" s="180"/>
      <c r="H69" s="194"/>
    </row>
    <row r="70" spans="2:8" s="146" customFormat="1" ht="15.75" customHeight="1">
      <c r="B70" s="319"/>
      <c r="C70" s="147">
        <v>6</v>
      </c>
      <c r="D70" s="179"/>
      <c r="E70" s="180"/>
      <c r="F70" s="179"/>
      <c r="G70" s="180"/>
      <c r="H70" s="194"/>
    </row>
    <row r="71" spans="2:8" s="146" customFormat="1" ht="15.75" customHeight="1">
      <c r="B71" s="319"/>
      <c r="C71" s="147">
        <v>7</v>
      </c>
      <c r="D71" s="179"/>
      <c r="E71" s="180"/>
      <c r="F71" s="179"/>
      <c r="G71" s="180"/>
      <c r="H71" s="194"/>
    </row>
    <row r="72" spans="2:8" s="146" customFormat="1" ht="15.75" customHeight="1">
      <c r="B72" s="319"/>
      <c r="C72" s="147">
        <v>8</v>
      </c>
      <c r="D72" s="179"/>
      <c r="E72" s="180"/>
      <c r="F72" s="179"/>
      <c r="G72" s="180"/>
      <c r="H72" s="194"/>
    </row>
    <row r="73" spans="2:8" s="146" customFormat="1" ht="15.75" customHeight="1">
      <c r="B73" s="319"/>
      <c r="C73" s="147">
        <v>9</v>
      </c>
      <c r="D73" s="179"/>
      <c r="E73" s="180"/>
      <c r="F73" s="179"/>
      <c r="G73" s="180"/>
      <c r="H73" s="194"/>
    </row>
    <row r="74" spans="2:8" s="146" customFormat="1" ht="15.75" customHeight="1">
      <c r="B74" s="321"/>
      <c r="C74" s="147">
        <v>10</v>
      </c>
      <c r="D74" s="179"/>
      <c r="E74" s="180"/>
      <c r="F74" s="179"/>
      <c r="G74" s="180"/>
      <c r="H74" s="194"/>
    </row>
    <row r="75" spans="2:8" s="146" customFormat="1" ht="15.75" customHeight="1" thickBot="1">
      <c r="B75" s="317" t="s">
        <v>81</v>
      </c>
      <c r="C75" s="318"/>
      <c r="D75" s="195"/>
      <c r="E75" s="195"/>
      <c r="F75" s="195"/>
      <c r="G75" s="195"/>
      <c r="H75" s="196"/>
    </row>
    <row r="76" spans="3:8" s="146" customFormat="1" ht="14.25">
      <c r="C76" s="149"/>
      <c r="D76" s="181"/>
      <c r="E76" s="181"/>
      <c r="F76" s="181"/>
      <c r="G76" s="181"/>
      <c r="H76" s="181"/>
    </row>
  </sheetData>
  <sheetProtection/>
  <mergeCells count="18">
    <mergeCell ref="B30:B39"/>
    <mergeCell ref="B40:B49"/>
    <mergeCell ref="B50:C50"/>
    <mergeCell ref="B53:C53"/>
    <mergeCell ref="B54:C54"/>
    <mergeCell ref="B55:B64"/>
    <mergeCell ref="B65:B74"/>
    <mergeCell ref="B75:C75"/>
    <mergeCell ref="B3:C3"/>
    <mergeCell ref="B4:C4"/>
    <mergeCell ref="D3:H3"/>
    <mergeCell ref="D53:H53"/>
    <mergeCell ref="B25:C25"/>
    <mergeCell ref="B28:C28"/>
    <mergeCell ref="D28:H28"/>
    <mergeCell ref="B29:C29"/>
    <mergeCell ref="B5:B14"/>
    <mergeCell ref="B15:B2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CL59"/>
  <sheetViews>
    <sheetView showGridLines="0" tabSelected="1" zoomScale="75" zoomScaleNormal="75" zoomScaleSheetLayoutView="75" zoomScalePageLayoutView="0" workbookViewId="0" topLeftCell="A1">
      <selection activeCell="A11" sqref="A11"/>
    </sheetView>
  </sheetViews>
  <sheetFormatPr defaultColWidth="10.59765625" defaultRowHeight="15"/>
  <cols>
    <col min="1" max="1" width="10.69921875" style="1" customWidth="1"/>
    <col min="2" max="2" width="11.8984375" style="1" customWidth="1"/>
    <col min="3" max="3" width="5.19921875" style="1" customWidth="1"/>
    <col min="4" max="5" width="6.09765625" style="1" customWidth="1"/>
    <col min="6" max="6" width="6.69921875" style="1" customWidth="1"/>
    <col min="7" max="12" width="6.59765625" style="1" customWidth="1"/>
    <col min="13" max="13" width="7.3984375" style="1" customWidth="1"/>
    <col min="14" max="24" width="7.3984375" style="1" hidden="1" customWidth="1"/>
    <col min="25" max="25" width="7" style="1" hidden="1" customWidth="1"/>
    <col min="26" max="26" width="6.59765625" style="1" customWidth="1"/>
    <col min="27" max="27" width="8.59765625" style="1" customWidth="1"/>
    <col min="28" max="28" width="6.59765625" style="1" customWidth="1"/>
    <col min="29" max="29" width="8.59765625" style="1" customWidth="1"/>
    <col min="30" max="30" width="6.59765625" style="1" customWidth="1"/>
    <col min="31" max="31" width="8.59765625" style="1" customWidth="1"/>
    <col min="32" max="32" width="6.59765625" style="1" customWidth="1"/>
    <col min="33" max="33" width="8.59765625" style="1" customWidth="1"/>
    <col min="34" max="34" width="6.59765625" style="1" customWidth="1"/>
    <col min="35" max="35" width="8.59765625" style="1" customWidth="1"/>
    <col min="36" max="36" width="6.59765625" style="1" customWidth="1"/>
    <col min="37" max="37" width="8.59765625" style="1" customWidth="1"/>
    <col min="38" max="38" width="6.59765625" style="1" customWidth="1"/>
    <col min="39" max="39" width="8.59765625" style="1" customWidth="1"/>
    <col min="40" max="40" width="6.59765625" style="1" customWidth="1"/>
    <col min="41" max="41" width="8.59765625" style="1" customWidth="1"/>
    <col min="42" max="42" width="6.59765625" style="1" customWidth="1"/>
    <col min="43" max="43" width="8.59765625" style="1" customWidth="1"/>
    <col min="44" max="44" width="6.59765625" style="1" customWidth="1"/>
    <col min="45" max="45" width="8.59765625" style="1" customWidth="1"/>
    <col min="46" max="46" width="6.59765625" style="1" customWidth="1"/>
    <col min="47" max="47" width="8.59765625" style="1" customWidth="1"/>
    <col min="48" max="48" width="6.59765625" style="1" customWidth="1"/>
    <col min="49" max="49" width="8.59765625" style="1" customWidth="1"/>
    <col min="50" max="58" width="6.59765625" style="1" customWidth="1"/>
    <col min="59" max="68" width="5.19921875" style="1" customWidth="1"/>
    <col min="69" max="71" width="6.59765625" style="1" customWidth="1"/>
    <col min="72" max="72" width="6" style="1" customWidth="1"/>
    <col min="73" max="73" width="5.09765625" style="1" customWidth="1"/>
    <col min="74" max="74" width="6.59765625" style="1" customWidth="1"/>
    <col min="75" max="75" width="6.59765625" style="52" customWidth="1"/>
    <col min="76" max="78" width="6.59765625" style="1" customWidth="1"/>
    <col min="79" max="84" width="6" style="1" customWidth="1"/>
    <col min="85" max="85" width="5.09765625" style="1" customWidth="1"/>
    <col min="86" max="86" width="6.59765625" style="1" customWidth="1"/>
    <col min="87" max="87" width="6.59765625" style="52" customWidth="1"/>
    <col min="88" max="88" width="6.59765625" style="1" customWidth="1"/>
    <col min="89" max="89" width="5" style="1" customWidth="1"/>
    <col min="90" max="90" width="10.19921875" style="1" customWidth="1"/>
    <col min="91" max="16384" width="10.59765625" style="1" customWidth="1"/>
  </cols>
  <sheetData>
    <row r="1" ht="23.25">
      <c r="A1" s="198" t="s">
        <v>131</v>
      </c>
    </row>
    <row r="2" spans="1:11" ht="18.75" customHeight="1">
      <c r="A2" s="1" t="s">
        <v>121</v>
      </c>
      <c r="B2" s="11"/>
      <c r="D2" s="2" t="s">
        <v>91</v>
      </c>
      <c r="E2" s="49"/>
      <c r="F2" s="50" t="s">
        <v>92</v>
      </c>
      <c r="G2" s="51"/>
      <c r="H2" s="51"/>
      <c r="I2" s="51"/>
      <c r="J2" s="51"/>
      <c r="K2" s="51"/>
    </row>
    <row r="3" spans="1:11" ht="18.75" customHeight="1">
      <c r="A3" s="2" t="s">
        <v>82</v>
      </c>
      <c r="B3" s="11"/>
      <c r="C3" s="1" t="s">
        <v>95</v>
      </c>
      <c r="E3" s="1" t="s">
        <v>96</v>
      </c>
      <c r="G3" s="51"/>
      <c r="H3" s="51"/>
      <c r="I3" s="51"/>
      <c r="J3" s="51"/>
      <c r="K3" s="51"/>
    </row>
    <row r="4" spans="1:11" ht="18.75" customHeight="1">
      <c r="A4" s="2" t="s">
        <v>83</v>
      </c>
      <c r="B4" s="12"/>
      <c r="C4" s="1" t="s">
        <v>95</v>
      </c>
      <c r="E4" s="50" t="s">
        <v>28</v>
      </c>
      <c r="G4" s="51"/>
      <c r="H4" s="51"/>
      <c r="I4" s="51"/>
      <c r="J4" s="51"/>
      <c r="K4" s="51"/>
    </row>
    <row r="5" spans="1:11" ht="18.75" customHeight="1">
      <c r="A5" s="1" t="s">
        <v>93</v>
      </c>
      <c r="B5" s="22">
        <f>IF(B3="","",100/(B3*0.01)/(B4*0.01))</f>
      </c>
      <c r="C5" s="1" t="s">
        <v>94</v>
      </c>
      <c r="E5" s="50"/>
      <c r="F5" s="50"/>
      <c r="G5" s="51"/>
      <c r="H5" s="51"/>
      <c r="I5" s="51"/>
      <c r="J5" s="51"/>
      <c r="K5" s="51"/>
    </row>
    <row r="6" spans="3:11" ht="18.75" customHeight="1">
      <c r="C6" s="9"/>
      <c r="E6" s="50"/>
      <c r="F6" s="50"/>
      <c r="G6" s="51"/>
      <c r="H6" s="51"/>
      <c r="I6" s="51"/>
      <c r="J6" s="51"/>
      <c r="K6" s="51"/>
    </row>
    <row r="7" spans="7:11" ht="18.75" customHeight="1" thickBot="1">
      <c r="G7"/>
      <c r="H7"/>
      <c r="I7"/>
      <c r="J7"/>
      <c r="K7"/>
    </row>
    <row r="8" spans="1:90" s="76" customFormat="1" ht="23.25" customHeight="1">
      <c r="A8" s="63"/>
      <c r="B8" s="75"/>
      <c r="C8" s="66"/>
      <c r="D8" s="66"/>
      <c r="E8" s="341" t="s">
        <v>84</v>
      </c>
      <c r="F8" s="342"/>
      <c r="G8" s="343"/>
      <c r="H8" s="66" t="s">
        <v>98</v>
      </c>
      <c r="I8" s="66" t="s">
        <v>99</v>
      </c>
      <c r="J8" s="66" t="s">
        <v>100</v>
      </c>
      <c r="K8" s="66" t="s">
        <v>101</v>
      </c>
      <c r="L8" s="66" t="s">
        <v>0</v>
      </c>
      <c r="M8" s="66" t="s">
        <v>88</v>
      </c>
      <c r="N8" s="334" t="s">
        <v>29</v>
      </c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35"/>
      <c r="Z8" s="334" t="s">
        <v>30</v>
      </c>
      <c r="AA8" s="335"/>
      <c r="AB8" s="334" t="s">
        <v>31</v>
      </c>
      <c r="AC8" s="335"/>
      <c r="AD8" s="334" t="s">
        <v>32</v>
      </c>
      <c r="AE8" s="335"/>
      <c r="AF8" s="334" t="s">
        <v>33</v>
      </c>
      <c r="AG8" s="335"/>
      <c r="AH8" s="334" t="s">
        <v>34</v>
      </c>
      <c r="AI8" s="335"/>
      <c r="AJ8" s="334" t="s">
        <v>35</v>
      </c>
      <c r="AK8" s="335"/>
      <c r="AL8" s="334" t="s">
        <v>36</v>
      </c>
      <c r="AM8" s="335"/>
      <c r="AN8" s="334" t="s">
        <v>37</v>
      </c>
      <c r="AO8" s="335"/>
      <c r="AP8" s="334" t="s">
        <v>38</v>
      </c>
      <c r="AQ8" s="335"/>
      <c r="AR8" s="334" t="s">
        <v>39</v>
      </c>
      <c r="AS8" s="335"/>
      <c r="AT8" s="334" t="s">
        <v>40</v>
      </c>
      <c r="AU8" s="335"/>
      <c r="AV8" s="334" t="s">
        <v>41</v>
      </c>
      <c r="AW8" s="335"/>
      <c r="AX8" s="338" t="s">
        <v>1</v>
      </c>
      <c r="AY8" s="339"/>
      <c r="AZ8" s="340"/>
      <c r="BA8" s="336" t="s">
        <v>2</v>
      </c>
      <c r="BB8" s="337"/>
      <c r="BC8" s="337"/>
      <c r="BD8" s="337"/>
      <c r="BE8" s="337"/>
      <c r="BF8" s="337"/>
      <c r="BG8" s="66" t="s">
        <v>42</v>
      </c>
      <c r="BH8" s="66" t="s">
        <v>43</v>
      </c>
      <c r="BI8" s="66" t="s">
        <v>44</v>
      </c>
      <c r="BJ8" s="66" t="s">
        <v>45</v>
      </c>
      <c r="BK8" s="334" t="s">
        <v>46</v>
      </c>
      <c r="BL8" s="344"/>
      <c r="BM8" s="344"/>
      <c r="BN8" s="344"/>
      <c r="BO8" s="344"/>
      <c r="BP8" s="335"/>
      <c r="BQ8" s="348" t="s">
        <v>47</v>
      </c>
      <c r="BR8" s="349"/>
      <c r="BS8" s="349"/>
      <c r="BT8" s="349"/>
      <c r="BU8" s="350"/>
      <c r="BV8" s="115" t="s">
        <v>48</v>
      </c>
      <c r="BW8" s="116" t="s">
        <v>49</v>
      </c>
      <c r="BX8" s="115" t="s">
        <v>50</v>
      </c>
      <c r="BY8" s="115" t="s">
        <v>51</v>
      </c>
      <c r="BZ8" s="115" t="s">
        <v>50</v>
      </c>
      <c r="CA8" s="347" t="s">
        <v>102</v>
      </c>
      <c r="CB8" s="347"/>
      <c r="CC8" s="347"/>
      <c r="CD8" s="347"/>
      <c r="CE8" s="347"/>
      <c r="CF8" s="347"/>
      <c r="CG8" s="347"/>
      <c r="CH8" s="115" t="s">
        <v>52</v>
      </c>
      <c r="CI8" s="116" t="s">
        <v>49</v>
      </c>
      <c r="CJ8" s="115" t="s">
        <v>53</v>
      </c>
      <c r="CK8" s="66" t="s">
        <v>50</v>
      </c>
      <c r="CL8" s="67"/>
    </row>
    <row r="9" spans="1:90" s="76" customFormat="1" ht="23.25" customHeight="1">
      <c r="A9" s="64" t="s">
        <v>157</v>
      </c>
      <c r="B9" s="77" t="s">
        <v>76</v>
      </c>
      <c r="C9" s="68" t="s">
        <v>80</v>
      </c>
      <c r="D9" s="68" t="s">
        <v>4</v>
      </c>
      <c r="E9" s="70"/>
      <c r="F9" s="70" t="s">
        <v>5</v>
      </c>
      <c r="G9" s="70" t="s">
        <v>6</v>
      </c>
      <c r="H9" s="68" t="s">
        <v>86</v>
      </c>
      <c r="I9" s="68" t="s">
        <v>7</v>
      </c>
      <c r="J9" s="68" t="s">
        <v>8</v>
      </c>
      <c r="K9" s="68" t="s">
        <v>9</v>
      </c>
      <c r="L9" s="68" t="s">
        <v>10</v>
      </c>
      <c r="M9" s="68" t="s">
        <v>89</v>
      </c>
      <c r="N9" s="68" t="s">
        <v>54</v>
      </c>
      <c r="O9" s="68" t="s">
        <v>55</v>
      </c>
      <c r="P9" s="68" t="s">
        <v>56</v>
      </c>
      <c r="Q9" s="68" t="s">
        <v>57</v>
      </c>
      <c r="R9" s="68" t="s">
        <v>58</v>
      </c>
      <c r="S9" s="68" t="s">
        <v>59</v>
      </c>
      <c r="T9" s="68" t="s">
        <v>36</v>
      </c>
      <c r="U9" s="68" t="s">
        <v>37</v>
      </c>
      <c r="V9" s="68" t="s">
        <v>60</v>
      </c>
      <c r="W9" s="68" t="s">
        <v>39</v>
      </c>
      <c r="X9" s="68" t="s">
        <v>40</v>
      </c>
      <c r="Y9" s="78" t="s">
        <v>41</v>
      </c>
      <c r="Z9" s="68" t="s">
        <v>11</v>
      </c>
      <c r="AA9" s="68" t="s">
        <v>68</v>
      </c>
      <c r="AB9" s="68" t="s">
        <v>11</v>
      </c>
      <c r="AC9" s="68" t="s">
        <v>68</v>
      </c>
      <c r="AD9" s="68" t="s">
        <v>11</v>
      </c>
      <c r="AE9" s="68" t="s">
        <v>68</v>
      </c>
      <c r="AF9" s="68" t="s">
        <v>11</v>
      </c>
      <c r="AG9" s="68" t="s">
        <v>68</v>
      </c>
      <c r="AH9" s="68" t="s">
        <v>11</v>
      </c>
      <c r="AI9" s="68" t="s">
        <v>68</v>
      </c>
      <c r="AJ9" s="68" t="s">
        <v>11</v>
      </c>
      <c r="AK9" s="68" t="s">
        <v>68</v>
      </c>
      <c r="AL9" s="68" t="s">
        <v>11</v>
      </c>
      <c r="AM9" s="68" t="s">
        <v>68</v>
      </c>
      <c r="AN9" s="68" t="s">
        <v>11</v>
      </c>
      <c r="AO9" s="68" t="s">
        <v>68</v>
      </c>
      <c r="AP9" s="68" t="s">
        <v>11</v>
      </c>
      <c r="AQ9" s="68" t="s">
        <v>68</v>
      </c>
      <c r="AR9" s="68" t="s">
        <v>11</v>
      </c>
      <c r="AS9" s="68" t="s">
        <v>68</v>
      </c>
      <c r="AT9" s="68" t="s">
        <v>11</v>
      </c>
      <c r="AU9" s="68" t="s">
        <v>68</v>
      </c>
      <c r="AV9" s="68" t="s">
        <v>11</v>
      </c>
      <c r="AW9" s="68" t="s">
        <v>68</v>
      </c>
      <c r="AX9" s="70" t="s">
        <v>12</v>
      </c>
      <c r="AY9" s="70" t="s">
        <v>13</v>
      </c>
      <c r="AZ9" s="70" t="s">
        <v>23</v>
      </c>
      <c r="BA9" s="70" t="s">
        <v>14</v>
      </c>
      <c r="BB9" s="70" t="s">
        <v>15</v>
      </c>
      <c r="BC9" s="70" t="s">
        <v>16</v>
      </c>
      <c r="BD9" s="70" t="s">
        <v>17</v>
      </c>
      <c r="BE9" s="68" t="s">
        <v>23</v>
      </c>
      <c r="BF9" s="71" t="s">
        <v>18</v>
      </c>
      <c r="BG9" s="68" t="s">
        <v>62</v>
      </c>
      <c r="BH9" s="68" t="s">
        <v>62</v>
      </c>
      <c r="BI9" s="68" t="s">
        <v>63</v>
      </c>
      <c r="BJ9" s="68" t="s">
        <v>62</v>
      </c>
      <c r="BK9" s="345" t="s">
        <v>64</v>
      </c>
      <c r="BL9" s="345" t="s">
        <v>65</v>
      </c>
      <c r="BM9" s="345" t="s">
        <v>66</v>
      </c>
      <c r="BN9" s="351" t="s">
        <v>106</v>
      </c>
      <c r="BO9" s="68" t="s">
        <v>23</v>
      </c>
      <c r="BP9" s="345" t="s">
        <v>67</v>
      </c>
      <c r="BQ9" s="117" t="s">
        <v>30</v>
      </c>
      <c r="BR9" s="117" t="s">
        <v>31</v>
      </c>
      <c r="BS9" s="117" t="s">
        <v>32</v>
      </c>
      <c r="BT9" s="117" t="s">
        <v>33</v>
      </c>
      <c r="BU9" s="117" t="s">
        <v>34</v>
      </c>
      <c r="BV9" s="117" t="s">
        <v>68</v>
      </c>
      <c r="BW9" s="118" t="s">
        <v>69</v>
      </c>
      <c r="BX9" s="117" t="s">
        <v>70</v>
      </c>
      <c r="BY9" s="117" t="s">
        <v>68</v>
      </c>
      <c r="BZ9" s="117" t="s">
        <v>71</v>
      </c>
      <c r="CA9" s="117" t="s">
        <v>72</v>
      </c>
      <c r="CB9" s="117" t="s">
        <v>36</v>
      </c>
      <c r="CC9" s="117" t="s">
        <v>37</v>
      </c>
      <c r="CD9" s="117" t="s">
        <v>60</v>
      </c>
      <c r="CE9" s="117" t="s">
        <v>39</v>
      </c>
      <c r="CF9" s="117" t="s">
        <v>40</v>
      </c>
      <c r="CG9" s="117" t="s">
        <v>41</v>
      </c>
      <c r="CH9" s="117" t="s">
        <v>73</v>
      </c>
      <c r="CI9" s="118" t="s">
        <v>69</v>
      </c>
      <c r="CJ9" s="117" t="s">
        <v>74</v>
      </c>
      <c r="CK9" s="68" t="s">
        <v>75</v>
      </c>
      <c r="CL9" s="68" t="s">
        <v>3</v>
      </c>
    </row>
    <row r="10" spans="1:90" s="76" customFormat="1" ht="23.25" customHeight="1" thickBot="1">
      <c r="A10" s="65"/>
      <c r="B10" s="73"/>
      <c r="C10" s="69"/>
      <c r="D10" s="69"/>
      <c r="E10" s="69" t="s">
        <v>85</v>
      </c>
      <c r="F10" s="69" t="s">
        <v>19</v>
      </c>
      <c r="G10" s="69" t="s">
        <v>20</v>
      </c>
      <c r="H10" s="69" t="s">
        <v>87</v>
      </c>
      <c r="I10" s="69" t="s">
        <v>87</v>
      </c>
      <c r="J10" s="69" t="s">
        <v>87</v>
      </c>
      <c r="K10" s="69" t="s">
        <v>87</v>
      </c>
      <c r="L10" s="69" t="s">
        <v>21</v>
      </c>
      <c r="M10" s="69" t="s">
        <v>90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4"/>
      <c r="Z10" s="69"/>
      <c r="AA10" s="72" t="s">
        <v>103</v>
      </c>
      <c r="AB10" s="69"/>
      <c r="AC10" s="72" t="s">
        <v>103</v>
      </c>
      <c r="AD10" s="69"/>
      <c r="AE10" s="72" t="s">
        <v>103</v>
      </c>
      <c r="AF10" s="69"/>
      <c r="AG10" s="72" t="s">
        <v>103</v>
      </c>
      <c r="AH10" s="69"/>
      <c r="AI10" s="72" t="s">
        <v>103</v>
      </c>
      <c r="AJ10" s="69"/>
      <c r="AK10" s="72" t="s">
        <v>103</v>
      </c>
      <c r="AL10" s="69"/>
      <c r="AM10" s="72" t="s">
        <v>103</v>
      </c>
      <c r="AN10" s="69"/>
      <c r="AO10" s="72" t="s">
        <v>103</v>
      </c>
      <c r="AP10" s="69"/>
      <c r="AQ10" s="72" t="s">
        <v>103</v>
      </c>
      <c r="AR10" s="69"/>
      <c r="AS10" s="72" t="s">
        <v>103</v>
      </c>
      <c r="AT10" s="69"/>
      <c r="AU10" s="72" t="s">
        <v>103</v>
      </c>
      <c r="AV10" s="69"/>
      <c r="AW10" s="72" t="s">
        <v>103</v>
      </c>
      <c r="AX10" s="69" t="s">
        <v>61</v>
      </c>
      <c r="AY10" s="69" t="s">
        <v>22</v>
      </c>
      <c r="AZ10" s="73"/>
      <c r="BA10" s="69" t="s">
        <v>24</v>
      </c>
      <c r="BB10" s="69" t="s">
        <v>24</v>
      </c>
      <c r="BC10" s="69" t="s">
        <v>25</v>
      </c>
      <c r="BD10" s="69" t="s">
        <v>24</v>
      </c>
      <c r="BE10" s="73"/>
      <c r="BF10" s="74" t="s">
        <v>26</v>
      </c>
      <c r="BG10" s="69" t="s">
        <v>77</v>
      </c>
      <c r="BH10" s="69" t="s">
        <v>77</v>
      </c>
      <c r="BI10" s="69" t="s">
        <v>77</v>
      </c>
      <c r="BJ10" s="69" t="s">
        <v>77</v>
      </c>
      <c r="BK10" s="346"/>
      <c r="BL10" s="346"/>
      <c r="BM10" s="346"/>
      <c r="BN10" s="352"/>
      <c r="BO10" s="69"/>
      <c r="BP10" s="346"/>
      <c r="BQ10" s="119"/>
      <c r="BR10" s="119"/>
      <c r="BS10" s="119"/>
      <c r="BT10" s="119"/>
      <c r="BU10" s="119"/>
      <c r="BV10" s="119" t="s">
        <v>78</v>
      </c>
      <c r="BW10" s="120" t="s">
        <v>77</v>
      </c>
      <c r="BX10" s="119" t="s">
        <v>79</v>
      </c>
      <c r="BY10" s="119" t="s">
        <v>78</v>
      </c>
      <c r="BZ10" s="119" t="s">
        <v>79</v>
      </c>
      <c r="CA10" s="119"/>
      <c r="CB10" s="119"/>
      <c r="CC10" s="119"/>
      <c r="CD10" s="119"/>
      <c r="CE10" s="119"/>
      <c r="CF10" s="119"/>
      <c r="CG10" s="119"/>
      <c r="CH10" s="119" t="s">
        <v>78</v>
      </c>
      <c r="CI10" s="120" t="s">
        <v>77</v>
      </c>
      <c r="CJ10" s="119" t="s">
        <v>104</v>
      </c>
      <c r="CK10" s="69" t="s">
        <v>105</v>
      </c>
      <c r="CL10" s="69"/>
    </row>
    <row r="11" spans="1:90" ht="30" customHeight="1" thickBot="1">
      <c r="A11" s="58" t="s">
        <v>27</v>
      </c>
      <c r="B11" s="15" t="s">
        <v>97</v>
      </c>
      <c r="C11" s="362">
        <v>1</v>
      </c>
      <c r="D11" s="16"/>
      <c r="E11" s="17">
        <v>37087</v>
      </c>
      <c r="F11" s="18">
        <v>72.8</v>
      </c>
      <c r="G11" s="18">
        <v>9.6</v>
      </c>
      <c r="H11" s="17">
        <v>37088</v>
      </c>
      <c r="I11" s="17">
        <v>37110</v>
      </c>
      <c r="J11" s="17">
        <v>37123</v>
      </c>
      <c r="K11" s="17">
        <v>37137</v>
      </c>
      <c r="L11" s="19">
        <v>85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>
        <v>0</v>
      </c>
      <c r="AA11" s="21">
        <v>0</v>
      </c>
      <c r="AB11" s="21">
        <v>4</v>
      </c>
      <c r="AC11" s="21">
        <v>1150</v>
      </c>
      <c r="AD11" s="21">
        <v>51</v>
      </c>
      <c r="AE11" s="21">
        <v>10450</v>
      </c>
      <c r="AF11" s="21">
        <v>20</v>
      </c>
      <c r="AG11" s="21">
        <v>3050</v>
      </c>
      <c r="AH11" s="21">
        <v>2</v>
      </c>
      <c r="AI11" s="21">
        <v>200</v>
      </c>
      <c r="AJ11" s="21">
        <v>0</v>
      </c>
      <c r="AK11" s="21">
        <v>0</v>
      </c>
      <c r="AL11" s="21">
        <v>0</v>
      </c>
      <c r="AM11" s="21">
        <v>0</v>
      </c>
      <c r="AN11" s="21">
        <v>2</v>
      </c>
      <c r="AO11" s="21">
        <v>300</v>
      </c>
      <c r="AP11" s="21">
        <v>0</v>
      </c>
      <c r="AQ11" s="21">
        <v>0</v>
      </c>
      <c r="AR11" s="21">
        <v>0</v>
      </c>
      <c r="AS11" s="21">
        <v>0</v>
      </c>
      <c r="AT11" s="21">
        <v>5</v>
      </c>
      <c r="AU11" s="21">
        <v>950</v>
      </c>
      <c r="AV11" s="21">
        <v>0</v>
      </c>
      <c r="AW11" s="21">
        <v>0</v>
      </c>
      <c r="AX11" s="19">
        <v>0</v>
      </c>
      <c r="AY11" s="19">
        <v>0</v>
      </c>
      <c r="AZ11" s="19">
        <v>0</v>
      </c>
      <c r="BA11" s="19">
        <v>1</v>
      </c>
      <c r="BB11" s="19">
        <v>0</v>
      </c>
      <c r="BC11" s="19">
        <v>0</v>
      </c>
      <c r="BD11" s="19">
        <v>3</v>
      </c>
      <c r="BE11" s="19">
        <v>0</v>
      </c>
      <c r="BF11" s="19">
        <v>0</v>
      </c>
      <c r="BG11" s="3"/>
      <c r="BH11" s="3"/>
      <c r="BI11" s="3"/>
      <c r="BJ11" s="3"/>
      <c r="BK11" s="3"/>
      <c r="BL11" s="3"/>
      <c r="BM11" s="3"/>
      <c r="BN11" s="121"/>
      <c r="BO11" s="3"/>
      <c r="BP11" s="3"/>
      <c r="BQ11" s="121"/>
      <c r="BR11" s="121"/>
      <c r="BS11" s="121"/>
      <c r="BT11" s="121"/>
      <c r="BU11" s="121"/>
      <c r="BV11" s="121"/>
      <c r="BW11" s="122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2"/>
      <c r="CJ11" s="121"/>
      <c r="CK11" s="3"/>
      <c r="CL11" s="18"/>
    </row>
    <row r="12" spans="1:90" s="84" customFormat="1" ht="24" customHeight="1" thickTop="1">
      <c r="A12" s="322">
        <f>IF($B$2="","",$B$2)</f>
      </c>
      <c r="B12" s="325"/>
      <c r="C12" s="363">
        <v>1</v>
      </c>
      <c r="D12" s="79"/>
      <c r="E12" s="80"/>
      <c r="F12" s="79"/>
      <c r="G12" s="79"/>
      <c r="H12" s="80"/>
      <c r="I12" s="80"/>
      <c r="J12" s="80"/>
      <c r="K12" s="80"/>
      <c r="L12" s="79"/>
      <c r="M12" s="81">
        <f>IF($L12=0,"",SUM(Z12,AB12,AD12,AF12,AH12,AJ12,AL12,AN12,AP12,AR12,AT12,AV12,AX12:BF12))</f>
      </c>
      <c r="N12" s="60" t="e">
        <f>AA12/Z12</f>
        <v>#DIV/0!</v>
      </c>
      <c r="O12" s="60" t="e">
        <f>AC12/AB12</f>
        <v>#DIV/0!</v>
      </c>
      <c r="P12" s="60" t="e">
        <f>AE12/AD12</f>
        <v>#DIV/0!</v>
      </c>
      <c r="Q12" s="60" t="e">
        <f>AG12/AF12</f>
        <v>#DIV/0!</v>
      </c>
      <c r="R12" s="60" t="e">
        <f>AI12/AH12</f>
        <v>#DIV/0!</v>
      </c>
      <c r="S12" s="60" t="e">
        <f>AK12/AJ12</f>
        <v>#DIV/0!</v>
      </c>
      <c r="T12" s="60" t="e">
        <f>AM12/AL12</f>
        <v>#DIV/0!</v>
      </c>
      <c r="U12" s="60" t="e">
        <f>AO12/AN12</f>
        <v>#DIV/0!</v>
      </c>
      <c r="V12" s="60" t="e">
        <f>AQ12/AP12</f>
        <v>#DIV/0!</v>
      </c>
      <c r="W12" s="60" t="e">
        <f>AS12/AR12</f>
        <v>#DIV/0!</v>
      </c>
      <c r="X12" s="60" t="e">
        <f>AU12/AT12</f>
        <v>#DIV/0!</v>
      </c>
      <c r="Y12" s="60" t="e">
        <f>AW12/AV12</f>
        <v>#DIV/0!</v>
      </c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79"/>
      <c r="AY12" s="79"/>
      <c r="AZ12" s="79"/>
      <c r="BA12" s="79"/>
      <c r="BB12" s="79"/>
      <c r="BC12" s="79"/>
      <c r="BD12" s="79"/>
      <c r="BE12" s="79"/>
      <c r="BF12" s="79"/>
      <c r="BG12" s="83">
        <f aca="true" t="shared" si="0" ref="BG12:BI14">IF($L12=0,"",AX12/$L12*100)</f>
      </c>
      <c r="BH12" s="83">
        <f t="shared" si="0"/>
      </c>
      <c r="BI12" s="83">
        <f t="shared" si="0"/>
      </c>
      <c r="BJ12" s="83">
        <f>IF($L12=0,"",IF($M12&gt;$L12,0,100*($L12-$M12)/L12))</f>
      </c>
      <c r="BK12" s="83">
        <f aca="true" t="shared" si="1" ref="BK12:BP14">IF($L12=0,"",BA12/$L12*100)</f>
      </c>
      <c r="BL12" s="83">
        <f t="shared" si="1"/>
      </c>
      <c r="BM12" s="83">
        <f t="shared" si="1"/>
      </c>
      <c r="BN12" s="126">
        <f t="shared" si="1"/>
      </c>
      <c r="BO12" s="83">
        <f t="shared" si="1"/>
      </c>
      <c r="BP12" s="83">
        <f t="shared" si="1"/>
      </c>
      <c r="BQ12" s="123">
        <f>IF($L12=0,"",AA12/1000*$B$5/$L12)</f>
      </c>
      <c r="BR12" s="123">
        <f>IF($L12=0,"",AC12/1000*$B$5/$L12)</f>
      </c>
      <c r="BS12" s="123">
        <f>IF($L12=0,"",AE12/1000*$B$5/$L12)</f>
      </c>
      <c r="BT12" s="123">
        <f>IF($L12=0,"",AG12/1000*$B$5/$L12)</f>
      </c>
      <c r="BU12" s="123">
        <f>IF($L12=0,"",AI12/1000*$B$5/$L12)</f>
      </c>
      <c r="BV12" s="123">
        <f>IF($L12=0,"",SUM(BQ12:BU12))</f>
      </c>
      <c r="BW12" s="124"/>
      <c r="BX12" s="125">
        <f>IF($L12=0,"",(Z12+AB12+AD12+AF12+AH12)*$B$5/$L12)</f>
      </c>
      <c r="BY12" s="123">
        <f>IF($L12=0,"",(AK12+AM12+AO12+AQ12+AS12+AU12+AW12)/1000*$B$5/$L12)</f>
      </c>
      <c r="BZ12" s="125">
        <f>IF($L12=0,"",(AJ12+AL12+AN12+AP12+AR12+AT12+AV12)*$B$5/$L12)</f>
      </c>
      <c r="CA12" s="126">
        <f>IF($L12=0,"",AJ12/$L12*100)</f>
      </c>
      <c r="CB12" s="126">
        <f>IF($L12=0,"",AL12/$L12*100)</f>
      </c>
      <c r="CC12" s="126">
        <f>IF($L12=0,"",AN12/$L12*100)</f>
      </c>
      <c r="CD12" s="126">
        <f>IF($L12=0,"",AP12/$L12*100)</f>
      </c>
      <c r="CE12" s="126">
        <f>IF($L12=0,"",AR12/$L12*100)</f>
      </c>
      <c r="CF12" s="126">
        <f>IF($L12=0,"",AT12/$L12*100)</f>
      </c>
      <c r="CG12" s="126">
        <f>IF($L12=0,"",AV12/$L12*100)</f>
      </c>
      <c r="CH12" s="123">
        <f>IF($L12=0,"",BV12+BY12)</f>
      </c>
      <c r="CI12" s="124"/>
      <c r="CJ12" s="123">
        <f>IF($L12=0,"",(AA12+AC12+AE12+AG12+AI12+AK12+AM12+AO12+AQ12+AS12+AU12+AW12)/(Z12+AB12+AD12+AF12+AH12+AJ12+AL12+AN12+AP12+AR12+AT12+AV12))</f>
      </c>
      <c r="CK12" s="60">
        <f>IF($L12=0,"",BV12/CH12*100)</f>
      </c>
      <c r="CL12" s="79"/>
    </row>
    <row r="13" spans="1:90" s="84" customFormat="1" ht="24" customHeight="1">
      <c r="A13" s="323"/>
      <c r="B13" s="326"/>
      <c r="C13" s="364">
        <v>2</v>
      </c>
      <c r="D13" s="85"/>
      <c r="E13" s="86"/>
      <c r="F13" s="85"/>
      <c r="G13" s="85"/>
      <c r="H13" s="86"/>
      <c r="I13" s="86"/>
      <c r="J13" s="86"/>
      <c r="K13" s="86"/>
      <c r="L13" s="85"/>
      <c r="M13" s="87">
        <f>IF($L13=0,"",SUM(Z13,AB13,AD13,AF13,AH13,AJ13,AL13,AN13,AP13,AR13,AT13,AV13,AX13:BF13))</f>
      </c>
      <c r="N13" s="61" t="e">
        <f>AA13/Z13</f>
        <v>#DIV/0!</v>
      </c>
      <c r="O13" s="61" t="e">
        <f>AC13/AB13</f>
        <v>#DIV/0!</v>
      </c>
      <c r="P13" s="61" t="e">
        <f>AE13/AD13</f>
        <v>#DIV/0!</v>
      </c>
      <c r="Q13" s="61" t="e">
        <f>AG13/AF13</f>
        <v>#DIV/0!</v>
      </c>
      <c r="R13" s="61" t="e">
        <f>AI13/AH13</f>
        <v>#DIV/0!</v>
      </c>
      <c r="S13" s="61" t="e">
        <f>AK13/AJ13</f>
        <v>#DIV/0!</v>
      </c>
      <c r="T13" s="61" t="e">
        <f>AM13/AL13</f>
        <v>#DIV/0!</v>
      </c>
      <c r="U13" s="61" t="e">
        <f>AO13/AN13</f>
        <v>#DIV/0!</v>
      </c>
      <c r="V13" s="61" t="e">
        <f>AQ13/AP13</f>
        <v>#DIV/0!</v>
      </c>
      <c r="W13" s="61" t="e">
        <f>AS13/AR13</f>
        <v>#DIV/0!</v>
      </c>
      <c r="X13" s="61" t="e">
        <f>AU13/AT13</f>
        <v>#DIV/0!</v>
      </c>
      <c r="Y13" s="61" t="e">
        <f>AW13/AV13</f>
        <v>#DIV/0!</v>
      </c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5"/>
      <c r="AY13" s="85"/>
      <c r="AZ13" s="85"/>
      <c r="BA13" s="85"/>
      <c r="BB13" s="85"/>
      <c r="BC13" s="85"/>
      <c r="BD13" s="85"/>
      <c r="BE13" s="85"/>
      <c r="BF13" s="85"/>
      <c r="BG13" s="89">
        <f t="shared" si="0"/>
      </c>
      <c r="BH13" s="89">
        <f t="shared" si="0"/>
      </c>
      <c r="BI13" s="89">
        <f t="shared" si="0"/>
      </c>
      <c r="BJ13" s="89">
        <f>IF($L13=0,"",IF($M13&gt;$L13,0,100*($L13-$M13)/L13))</f>
      </c>
      <c r="BK13" s="89">
        <f t="shared" si="1"/>
      </c>
      <c r="BL13" s="89">
        <f t="shared" si="1"/>
      </c>
      <c r="BM13" s="89">
        <f t="shared" si="1"/>
      </c>
      <c r="BN13" s="130">
        <f t="shared" si="1"/>
      </c>
      <c r="BO13" s="89">
        <f t="shared" si="1"/>
      </c>
      <c r="BP13" s="89">
        <f t="shared" si="1"/>
      </c>
      <c r="BQ13" s="127">
        <f>IF($L13=0,"",AA13/1000*$B$5/$L13)</f>
      </c>
      <c r="BR13" s="127">
        <f>IF($L13=0,"",AC13/1000*$B$5/$L13)</f>
      </c>
      <c r="BS13" s="127">
        <f>IF($L13=0,"",AE13/1000*$B$5/$L13)</f>
      </c>
      <c r="BT13" s="127">
        <f>IF($L13=0,"",AG13/1000*$B$5/$L13)</f>
      </c>
      <c r="BU13" s="127">
        <f>IF($L13=0,"",AI13/1000*$B$5/$L13)</f>
      </c>
      <c r="BV13" s="127">
        <f>IF($L13=0,"",SUM(BQ13:BU13))</f>
      </c>
      <c r="BW13" s="128"/>
      <c r="BX13" s="129">
        <f>IF($L13=0,"",(Z13+AB13+AD13+AF13+AH13)*$B$5/$L13)</f>
      </c>
      <c r="BY13" s="127">
        <f>IF($L13=0,"",(AK13+AM13+AO13+AQ13+AS13+AU13+AW13)/1000*$B$5/$L13)</f>
      </c>
      <c r="BZ13" s="129">
        <f>IF($L13=0,"",(AJ13+AL13+AN13+AP13+AR13+AT13+AV13)*$B$5/$L13)</f>
      </c>
      <c r="CA13" s="130">
        <f>IF($L13=0,"",AJ13/$L13*100)</f>
      </c>
      <c r="CB13" s="130">
        <f>IF($L13=0,"",AL13/$L13*100)</f>
      </c>
      <c r="CC13" s="130">
        <f>IF($L13=0,"",AN13/$L13*100)</f>
      </c>
      <c r="CD13" s="130">
        <f>IF($L13=0,"",AP13/$L13*100)</f>
      </c>
      <c r="CE13" s="130">
        <f>IF($L13=0,"",AR13/$L13*100)</f>
      </c>
      <c r="CF13" s="130">
        <f>IF($L13=0,"",AT13/$L13*100)</f>
      </c>
      <c r="CG13" s="130">
        <f>IF($L13=0,"",AV13/$L13*100)</f>
      </c>
      <c r="CH13" s="127">
        <f>IF($L13=0,"",BV13+BY13)</f>
      </c>
      <c r="CI13" s="128"/>
      <c r="CJ13" s="127">
        <f>IF($L13=0,"",(AA13+AC13+AE13+AG13+AI13+AK13+AM13+AO13+AQ13+AS13+AU13+AW13)/(Z13+AB13+AD13+AF13+AH13+AJ13+AL13+AN13+AP13+AR13+AT13+AV13))</f>
      </c>
      <c r="CK13" s="61">
        <f>IF($L13=0,"",BV13/CH13*100)</f>
      </c>
      <c r="CL13" s="85"/>
    </row>
    <row r="14" spans="1:90" s="84" customFormat="1" ht="39" customHeight="1">
      <c r="A14" s="324"/>
      <c r="B14" s="327"/>
      <c r="C14" s="365">
        <v>3</v>
      </c>
      <c r="D14" s="91"/>
      <c r="E14" s="92"/>
      <c r="F14" s="91"/>
      <c r="G14" s="91"/>
      <c r="H14" s="91"/>
      <c r="I14" s="91"/>
      <c r="J14" s="91"/>
      <c r="K14" s="91"/>
      <c r="L14" s="91"/>
      <c r="M14" s="93">
        <f>IF($L14=0,"",SUM(Z14,AB14,AD14,AF14,AH14,AJ14,AL14,AN14,AP14,AR14,AT14,AV14,AX14:BF14))</f>
      </c>
      <c r="N14" s="62" t="e">
        <f>AA14/Z14</f>
        <v>#DIV/0!</v>
      </c>
      <c r="O14" s="62" t="e">
        <f>AC14/AB14</f>
        <v>#DIV/0!</v>
      </c>
      <c r="P14" s="62" t="e">
        <f>AE14/AD14</f>
        <v>#DIV/0!</v>
      </c>
      <c r="Q14" s="62" t="e">
        <f>AG14/AF14</f>
        <v>#DIV/0!</v>
      </c>
      <c r="R14" s="62" t="e">
        <f>AI14/AH14</f>
        <v>#DIV/0!</v>
      </c>
      <c r="S14" s="62" t="e">
        <f>AK14/AJ14</f>
        <v>#DIV/0!</v>
      </c>
      <c r="T14" s="62" t="e">
        <f>AM14/AL14</f>
        <v>#DIV/0!</v>
      </c>
      <c r="U14" s="62" t="e">
        <f>AO14/AN14</f>
        <v>#DIV/0!</v>
      </c>
      <c r="V14" s="62" t="e">
        <f>AQ14/AP14</f>
        <v>#DIV/0!</v>
      </c>
      <c r="W14" s="62" t="e">
        <f>AS14/AR14</f>
        <v>#DIV/0!</v>
      </c>
      <c r="X14" s="62" t="e">
        <f>AU14/AT14</f>
        <v>#DIV/0!</v>
      </c>
      <c r="Y14" s="62" t="e">
        <f>AW14/AV14</f>
        <v>#DIV/0!</v>
      </c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1"/>
      <c r="AY14" s="91"/>
      <c r="AZ14" s="91"/>
      <c r="BA14" s="91"/>
      <c r="BB14" s="91"/>
      <c r="BC14" s="91"/>
      <c r="BD14" s="91"/>
      <c r="BE14" s="91"/>
      <c r="BF14" s="91"/>
      <c r="BG14" s="95">
        <f t="shared" si="0"/>
      </c>
      <c r="BH14" s="95">
        <f t="shared" si="0"/>
      </c>
      <c r="BI14" s="95">
        <f t="shared" si="0"/>
      </c>
      <c r="BJ14" s="95">
        <f>IF($L14=0,"",IF($M14&gt;$L14,0,100*($L14-$M14)/L14))</f>
      </c>
      <c r="BK14" s="95">
        <f t="shared" si="1"/>
      </c>
      <c r="BL14" s="95">
        <f t="shared" si="1"/>
      </c>
      <c r="BM14" s="95">
        <f t="shared" si="1"/>
      </c>
      <c r="BN14" s="134">
        <f t="shared" si="1"/>
      </c>
      <c r="BO14" s="95">
        <f t="shared" si="1"/>
      </c>
      <c r="BP14" s="95">
        <f t="shared" si="1"/>
      </c>
      <c r="BQ14" s="131">
        <f>IF($L14=0,"",AA14/1000*$B$5/$L14)</f>
      </c>
      <c r="BR14" s="131">
        <f>IF($L14=0,"",AC14/1000*$B$5/$L14)</f>
      </c>
      <c r="BS14" s="131">
        <f>IF($L14=0,"",AE14/1000*$B$5/$L14)</f>
      </c>
      <c r="BT14" s="131">
        <f>IF($L14=0,"",AG14/1000*$B$5/$L14)</f>
      </c>
      <c r="BU14" s="131">
        <f>IF($L14=0,"",AI14/1000*$B$5/$L14)</f>
      </c>
      <c r="BV14" s="131">
        <f>IF($L14=0,"",SUM(BQ14:BU14))</f>
      </c>
      <c r="BW14" s="132"/>
      <c r="BX14" s="133">
        <f>IF($L14=0,"",(Z14+AB14+AD14+AF14+AH14)*$B$5/$L14)</f>
      </c>
      <c r="BY14" s="131">
        <f>IF($L14=0,"",(AK14+AM14+AO14+AQ14+AS14+AU14+AW14)/1000*$B$5/$L14)</f>
      </c>
      <c r="BZ14" s="133">
        <f>IF($L14=0,"",(AJ14+AL14+AN14+AP14+AR14+AT14+AV14)*$B$5/$L14)</f>
      </c>
      <c r="CA14" s="134">
        <f>IF($L14=0,"",AJ14/$L14*100)</f>
      </c>
      <c r="CB14" s="134">
        <f>IF($L14=0,"",AL14/$L14*100)</f>
      </c>
      <c r="CC14" s="134">
        <f>IF($L14=0,"",AN14/$L14*100)</f>
      </c>
      <c r="CD14" s="134">
        <f>IF($L14=0,"",AP14/$L14*100)</f>
      </c>
      <c r="CE14" s="134">
        <f>IF($L14=0,"",AR14/$L14*100)</f>
      </c>
      <c r="CF14" s="134">
        <f>IF($L14=0,"",AT14/$L14*100)</f>
      </c>
      <c r="CG14" s="134">
        <f>IF($L14=0,"",AV14/$L14*100)</f>
      </c>
      <c r="CH14" s="131">
        <f>IF($L14=0,"",BV14+BY14)</f>
      </c>
      <c r="CI14" s="132"/>
      <c r="CJ14" s="135">
        <f>IF($L14=0,"",(AA14+AC14+AE14+AG14+AI14+AK14+AM14+AO14+AQ14+AS14+AU14+AW14)/(Z14+AB14+AD14+AF14+AH14+AJ14+AL14+AN14+AP14+AR14+AT14+AV14))</f>
      </c>
      <c r="CK14" s="90">
        <f>IF($L14=0,"",BV14/CH14*100)</f>
      </c>
      <c r="CL14" s="91"/>
    </row>
    <row r="15" spans="1:90" s="105" customFormat="1" ht="31.5" customHeight="1" thickBot="1">
      <c r="A15" s="96">
        <f>IF($B$2="","",$B$2)</f>
      </c>
      <c r="B15" s="97">
        <f>IF(B12="","",B12)</f>
      </c>
      <c r="C15" s="107" t="s">
        <v>81</v>
      </c>
      <c r="D15" s="99"/>
      <c r="E15" s="100">
        <f>IF(E12="","",E12)</f>
      </c>
      <c r="F15" s="101">
        <f>IF(F12="","",ROUND(AVERAGE(F12:F14),1))</f>
      </c>
      <c r="G15" s="101">
        <f>IF(G12="","",ROUND(AVERAGE(G12:G14),1))</f>
      </c>
      <c r="H15" s="100">
        <f>IF(H12="","",AVERAGE(H12:H14))</f>
      </c>
      <c r="I15" s="100">
        <f>IF(I12="","",AVERAGE(I12:I14))</f>
      </c>
      <c r="J15" s="100">
        <f>IF(J12="","",AVERAGE(J12:J14))</f>
      </c>
      <c r="K15" s="100">
        <f>IF(K12="","",AVERAGE(K12:K14))</f>
      </c>
      <c r="L15" s="98">
        <f>IF(L12="","",AVERAGE(L12:L14))</f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>
        <f aca="true" t="shared" si="2" ref="Z15:AE15">IF(Z12="","",AVERAGE(Z12:Z14))</f>
      </c>
      <c r="AA15" s="98">
        <f t="shared" si="2"/>
      </c>
      <c r="AB15" s="98">
        <f t="shared" si="2"/>
      </c>
      <c r="AC15" s="98">
        <f t="shared" si="2"/>
      </c>
      <c r="AD15" s="98">
        <f t="shared" si="2"/>
      </c>
      <c r="AE15" s="98">
        <f t="shared" si="2"/>
      </c>
      <c r="AF15" s="98"/>
      <c r="AG15" s="98"/>
      <c r="AH15" s="98">
        <f aca="true" t="shared" si="3" ref="AH15:AM15">IF(AH12="","",AVERAGE(AH12:AH14))</f>
      </c>
      <c r="AI15" s="98">
        <f t="shared" si="3"/>
      </c>
      <c r="AJ15" s="98">
        <f t="shared" si="3"/>
      </c>
      <c r="AK15" s="98">
        <f t="shared" si="3"/>
      </c>
      <c r="AL15" s="98">
        <f t="shared" si="3"/>
      </c>
      <c r="AM15" s="98">
        <f t="shared" si="3"/>
      </c>
      <c r="AN15" s="98"/>
      <c r="AO15" s="98"/>
      <c r="AP15" s="98"/>
      <c r="AQ15" s="98"/>
      <c r="AR15" s="98"/>
      <c r="AS15" s="98"/>
      <c r="AT15" s="98">
        <f aca="true" t="shared" si="4" ref="AT15:BF15">IF(AT12="","",AVERAGE(AT12:AT14))</f>
      </c>
      <c r="AU15" s="98">
        <f t="shared" si="4"/>
      </c>
      <c r="AV15" s="98">
        <f t="shared" si="4"/>
      </c>
      <c r="AW15" s="98">
        <f t="shared" si="4"/>
      </c>
      <c r="AX15" s="98">
        <f t="shared" si="4"/>
      </c>
      <c r="AY15" s="98">
        <f t="shared" si="4"/>
      </c>
      <c r="AZ15" s="98">
        <f t="shared" si="4"/>
      </c>
      <c r="BA15" s="98">
        <f t="shared" si="4"/>
      </c>
      <c r="BB15" s="98">
        <f t="shared" si="4"/>
      </c>
      <c r="BC15" s="98">
        <f t="shared" si="4"/>
      </c>
      <c r="BD15" s="98">
        <f t="shared" si="4"/>
      </c>
      <c r="BE15" s="98">
        <f t="shared" si="4"/>
      </c>
      <c r="BF15" s="98">
        <f t="shared" si="4"/>
      </c>
      <c r="BG15" s="102">
        <f aca="true" t="shared" si="5" ref="BG15:BP15">IF($B12="","",ROUND(AVERAGE(BG12:BG14),1))</f>
      </c>
      <c r="BH15" s="102">
        <f t="shared" si="5"/>
      </c>
      <c r="BI15" s="102">
        <f t="shared" si="5"/>
      </c>
      <c r="BJ15" s="102">
        <f t="shared" si="5"/>
      </c>
      <c r="BK15" s="102">
        <f t="shared" si="5"/>
      </c>
      <c r="BL15" s="102">
        <f t="shared" si="5"/>
      </c>
      <c r="BM15" s="102">
        <f t="shared" si="5"/>
      </c>
      <c r="BN15" s="139">
        <f t="shared" si="5"/>
      </c>
      <c r="BO15" s="102">
        <f t="shared" si="5"/>
      </c>
      <c r="BP15" s="102">
        <f t="shared" si="5"/>
      </c>
      <c r="BQ15" s="136">
        <f>IF($B12="","",ROUND(AVERAGE(BQ12:BQ14),0))</f>
      </c>
      <c r="BR15" s="136">
        <f>IF($B12="","",ROUND(AVERAGE(BR12:BR14),0))</f>
      </c>
      <c r="BS15" s="136">
        <f>IF($B12="","",ROUND(AVERAGE(BS12:BS14),0))</f>
      </c>
      <c r="BT15" s="136">
        <f>IF($B12="","",ROUND(AVERAGE(BT12:BT14),0))</f>
      </c>
      <c r="BU15" s="136">
        <f>IF($B12="","",ROUND(AVERAGE(BU12:BU14),0))</f>
      </c>
      <c r="BV15" s="136">
        <f>IF($B12="","",SUM(BQ15:BU15))</f>
      </c>
      <c r="BW15" s="137">
        <f>IF($B12="","",BV15/BV19*100)</f>
      </c>
      <c r="BX15" s="138">
        <f>IF($B12="","",ROUND(AVERAGE(BX12:BX14),0))</f>
      </c>
      <c r="BY15" s="138">
        <f>IF($B12="","",ROUND(AVERAGE(BY12:BY14),0))</f>
      </c>
      <c r="BZ15" s="138">
        <f>IF($B12="","",ROUND(AVERAGE(BZ12:BZ14),0))</f>
      </c>
      <c r="CA15" s="139">
        <f aca="true" t="shared" si="6" ref="CA15:CG15">IF($B12="","",ROUND(AVERAGE(CA12:CA14),1))</f>
      </c>
      <c r="CB15" s="139">
        <f t="shared" si="6"/>
      </c>
      <c r="CC15" s="139">
        <f t="shared" si="6"/>
      </c>
      <c r="CD15" s="139">
        <f t="shared" si="6"/>
      </c>
      <c r="CE15" s="139">
        <f t="shared" si="6"/>
      </c>
      <c r="CF15" s="139">
        <f t="shared" si="6"/>
      </c>
      <c r="CG15" s="139">
        <f t="shared" si="6"/>
      </c>
      <c r="CH15" s="140">
        <f>IF($B12="","",SUM(BV15,BY15))</f>
      </c>
      <c r="CI15" s="137">
        <f>IF($B12="","",CH15/CH19*100)</f>
      </c>
      <c r="CJ15" s="136">
        <f>IF($B12="","",ROUND(AVERAGE(CJ12:CJ14),0))</f>
      </c>
      <c r="CK15" s="103">
        <f>IF($B12="","",ROUND(AVERAGE(CK12:CK14),0))</f>
      </c>
      <c r="CL15" s="104"/>
    </row>
    <row r="16" spans="1:90" s="84" customFormat="1" ht="24" customHeight="1" thickTop="1">
      <c r="A16" s="322">
        <f>IF($B$2="","",$B$2)</f>
      </c>
      <c r="B16" s="325"/>
      <c r="C16" s="363">
        <v>1</v>
      </c>
      <c r="D16" s="79"/>
      <c r="E16" s="80"/>
      <c r="F16" s="79"/>
      <c r="G16" s="79"/>
      <c r="H16" s="80"/>
      <c r="I16" s="80"/>
      <c r="J16" s="80"/>
      <c r="K16" s="80"/>
      <c r="L16" s="79"/>
      <c r="M16" s="81">
        <f>IF($L16=0,"",SUM(Z16,AB16,AD16,AF16,AH16,AJ16,AL16,AN16,AP16,AR16,AT16,AV16,AX16:BF16))</f>
      </c>
      <c r="N16" s="60" t="e">
        <f>AA16/Z16</f>
        <v>#DIV/0!</v>
      </c>
      <c r="O16" s="60" t="e">
        <f>AC16/AB16</f>
        <v>#DIV/0!</v>
      </c>
      <c r="P16" s="60" t="e">
        <f>AE16/AD16</f>
        <v>#DIV/0!</v>
      </c>
      <c r="Q16" s="60" t="e">
        <f>AG16/AF16</f>
        <v>#DIV/0!</v>
      </c>
      <c r="R16" s="60" t="e">
        <f>AI16/AH16</f>
        <v>#DIV/0!</v>
      </c>
      <c r="S16" s="60" t="e">
        <f>AK16/AJ16</f>
        <v>#DIV/0!</v>
      </c>
      <c r="T16" s="60" t="e">
        <f>AM16/AL16</f>
        <v>#DIV/0!</v>
      </c>
      <c r="U16" s="60" t="e">
        <f>AO16/AN16</f>
        <v>#DIV/0!</v>
      </c>
      <c r="V16" s="60" t="e">
        <f>AQ16/AP16</f>
        <v>#DIV/0!</v>
      </c>
      <c r="W16" s="60" t="e">
        <f>AS16/AR16</f>
        <v>#DIV/0!</v>
      </c>
      <c r="X16" s="60" t="e">
        <f>AU16/AT16</f>
        <v>#DIV/0!</v>
      </c>
      <c r="Y16" s="60" t="e">
        <f>AW16/AV16</f>
        <v>#DIV/0!</v>
      </c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79"/>
      <c r="AY16" s="79"/>
      <c r="AZ16" s="79"/>
      <c r="BA16" s="79"/>
      <c r="BB16" s="79"/>
      <c r="BC16" s="79"/>
      <c r="BD16" s="79"/>
      <c r="BE16" s="79"/>
      <c r="BF16" s="79"/>
      <c r="BG16" s="83">
        <f aca="true" t="shared" si="7" ref="BG16:BI18">IF($L16=0,"",AX16/$L16*100)</f>
      </c>
      <c r="BH16" s="83">
        <f t="shared" si="7"/>
      </c>
      <c r="BI16" s="83">
        <f t="shared" si="7"/>
      </c>
      <c r="BJ16" s="83">
        <f>IF($L16=0,"",IF($M16&gt;$L16,0,100*($L16-$M16)/L16))</f>
      </c>
      <c r="BK16" s="83">
        <f aca="true" t="shared" si="8" ref="BK16:BP18">IF($L16=0,"",BA16/$L16*100)</f>
      </c>
      <c r="BL16" s="83">
        <f t="shared" si="8"/>
      </c>
      <c r="BM16" s="83">
        <f t="shared" si="8"/>
      </c>
      <c r="BN16" s="126">
        <f t="shared" si="8"/>
      </c>
      <c r="BO16" s="83">
        <f t="shared" si="8"/>
      </c>
      <c r="BP16" s="83">
        <f t="shared" si="8"/>
      </c>
      <c r="BQ16" s="123">
        <f>IF($L16=0,"",AA16/1000*$B$5/$L16)</f>
      </c>
      <c r="BR16" s="123">
        <f>IF($L16=0,"",AC16/1000*$B$5/$L16)</f>
      </c>
      <c r="BS16" s="123">
        <f>IF($L16=0,"",AE16/1000*$B$5/$L16)</f>
      </c>
      <c r="BT16" s="123">
        <f>IF($L16=0,"",AG16/1000*$B$5/$L16)</f>
      </c>
      <c r="BU16" s="123">
        <f>IF($L16=0,"",AI16/1000*$B$5/$L16)</f>
      </c>
      <c r="BV16" s="123">
        <f>IF($L16=0,"",SUM(BQ16:BU16))</f>
      </c>
      <c r="BW16" s="124"/>
      <c r="BX16" s="125">
        <f>IF($L16=0,"",(Z16+AB16+AD16+AF16+AH16)*$B$5/$L16)</f>
      </c>
      <c r="BY16" s="123">
        <f>IF($L16=0,"",(AK16+AM16+AO16+AQ16+AS16+AU16+AW16)/1000*$B$5/$L16)</f>
      </c>
      <c r="BZ16" s="125">
        <f>IF($L16=0,"",(AJ16+AL16+AN16+AP16+AR16+AT16+AV16)*$B$5/$L16)</f>
      </c>
      <c r="CA16" s="126">
        <f>IF($L16=0,"",AJ16/$L16*100)</f>
      </c>
      <c r="CB16" s="126">
        <f>IF($L16=0,"",AL16/$L16*100)</f>
      </c>
      <c r="CC16" s="126">
        <f>IF($L16=0,"",AN16/$L16*100)</f>
      </c>
      <c r="CD16" s="126">
        <f>IF($L16=0,"",AP16/$L16*100)</f>
      </c>
      <c r="CE16" s="126">
        <f>IF($L16=0,"",AR16/$L16*100)</f>
      </c>
      <c r="CF16" s="126">
        <f>IF($L16=0,"",AT16/$L16*100)</f>
      </c>
      <c r="CG16" s="126">
        <f>IF($L16=0,"",AV16/$L16*100)</f>
      </c>
      <c r="CH16" s="123">
        <f>IF($L16=0,"",BV16+BY16)</f>
      </c>
      <c r="CI16" s="124"/>
      <c r="CJ16" s="123">
        <f>IF($L16=0,"",(AA16+AC16+AE16+AG16+AI16+AK16+AM16+AO16+AQ16+AS16+AU16+AW16)/(Z16+AB16+AD16+AF16+AH16+AJ16+AL16+AN16+AP16+AR16+AT16+AV16))</f>
      </c>
      <c r="CK16" s="60">
        <f>IF($L16=0,"",BV16/CH16*100)</f>
      </c>
      <c r="CL16" s="79"/>
    </row>
    <row r="17" spans="1:90" s="84" customFormat="1" ht="24" customHeight="1">
      <c r="A17" s="323"/>
      <c r="B17" s="326"/>
      <c r="C17" s="364">
        <v>2</v>
      </c>
      <c r="D17" s="85"/>
      <c r="E17" s="86"/>
      <c r="F17" s="85"/>
      <c r="G17" s="85"/>
      <c r="H17" s="86"/>
      <c r="I17" s="86"/>
      <c r="J17" s="86"/>
      <c r="K17" s="86"/>
      <c r="L17" s="85"/>
      <c r="M17" s="87">
        <f>IF($L17=0,"",SUM(Z17,AB17,AD17,AF17,AH17,AJ17,AL17,AN17,AP17,AR17,AT17,AV17,AX17:BF17))</f>
      </c>
      <c r="N17" s="61" t="e">
        <f>AA17/Z17</f>
        <v>#DIV/0!</v>
      </c>
      <c r="O17" s="61" t="e">
        <f>AC17/AB17</f>
        <v>#DIV/0!</v>
      </c>
      <c r="P17" s="61" t="e">
        <f>AE17/AD17</f>
        <v>#DIV/0!</v>
      </c>
      <c r="Q17" s="61" t="e">
        <f>AG17/AF17</f>
        <v>#DIV/0!</v>
      </c>
      <c r="R17" s="61" t="e">
        <f>AI17/AH17</f>
        <v>#DIV/0!</v>
      </c>
      <c r="S17" s="61" t="e">
        <f>AK17/AJ17</f>
        <v>#DIV/0!</v>
      </c>
      <c r="T17" s="61" t="e">
        <f>AM17/AL17</f>
        <v>#DIV/0!</v>
      </c>
      <c r="U17" s="61" t="e">
        <f>AO17/AN17</f>
        <v>#DIV/0!</v>
      </c>
      <c r="V17" s="61" t="e">
        <f>AQ17/AP17</f>
        <v>#DIV/0!</v>
      </c>
      <c r="W17" s="61" t="e">
        <f>AS17/AR17</f>
        <v>#DIV/0!</v>
      </c>
      <c r="X17" s="61" t="e">
        <f>AU17/AT17</f>
        <v>#DIV/0!</v>
      </c>
      <c r="Y17" s="61" t="e">
        <f>AW17/AV17</f>
        <v>#DIV/0!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5"/>
      <c r="AY17" s="85"/>
      <c r="AZ17" s="85"/>
      <c r="BA17" s="85"/>
      <c r="BB17" s="85"/>
      <c r="BC17" s="85"/>
      <c r="BD17" s="85"/>
      <c r="BE17" s="85"/>
      <c r="BF17" s="85"/>
      <c r="BG17" s="89">
        <f t="shared" si="7"/>
      </c>
      <c r="BH17" s="89">
        <f t="shared" si="7"/>
      </c>
      <c r="BI17" s="89">
        <f t="shared" si="7"/>
      </c>
      <c r="BJ17" s="89">
        <f>IF($L17=0,"",IF($M17&gt;$L17,0,100*($L17-$M17)/L17))</f>
      </c>
      <c r="BK17" s="89">
        <f t="shared" si="8"/>
      </c>
      <c r="BL17" s="89">
        <f t="shared" si="8"/>
      </c>
      <c r="BM17" s="89">
        <f t="shared" si="8"/>
      </c>
      <c r="BN17" s="130">
        <f t="shared" si="8"/>
      </c>
      <c r="BO17" s="89">
        <f t="shared" si="8"/>
      </c>
      <c r="BP17" s="89">
        <f t="shared" si="8"/>
      </c>
      <c r="BQ17" s="127">
        <f>IF($L17=0,"",AA17/1000*$B$5/$L17)</f>
      </c>
      <c r="BR17" s="127">
        <f>IF($L17=0,"",AC17/1000*$B$5/$L17)</f>
      </c>
      <c r="BS17" s="127">
        <f>IF($L17=0,"",AE17/1000*$B$5/$L17)</f>
      </c>
      <c r="BT17" s="127">
        <f>IF($L17=0,"",AG17/1000*$B$5/$L17)</f>
      </c>
      <c r="BU17" s="127">
        <f>IF($L17=0,"",AI17/1000*$B$5/$L17)</f>
      </c>
      <c r="BV17" s="127">
        <f>IF($L17=0,"",SUM(BQ17:BU17))</f>
      </c>
      <c r="BW17" s="128"/>
      <c r="BX17" s="129">
        <f>IF($L17=0,"",(Z17+AB17+AD17+AF17+AH17)*$B$5/$L17)</f>
      </c>
      <c r="BY17" s="127">
        <f>IF($L17=0,"",(AK17+AM17+AO17+AQ17+AS17+AU17+AW17)/1000*$B$5/$L17)</f>
      </c>
      <c r="BZ17" s="129">
        <f>IF($L17=0,"",(AJ17+AL17+AN17+AP17+AR17+AT17+AV17)*$B$5/$L17)</f>
      </c>
      <c r="CA17" s="130">
        <f>IF($L17=0,"",AJ17/$L17*100)</f>
      </c>
      <c r="CB17" s="130">
        <f>IF($L17=0,"",AL17/$L17*100)</f>
      </c>
      <c r="CC17" s="130">
        <f>IF($L17=0,"",AN17/$L17*100)</f>
      </c>
      <c r="CD17" s="130">
        <f>IF($L17=0,"",AP17/$L17*100)</f>
      </c>
      <c r="CE17" s="130">
        <f>IF($L17=0,"",AR17/$L17*100)</f>
      </c>
      <c r="CF17" s="130">
        <f>IF($L17=0,"",AT17/$L17*100)</f>
      </c>
      <c r="CG17" s="130">
        <f>IF($L17=0,"",AV17/$L17*100)</f>
      </c>
      <c r="CH17" s="127">
        <f>IF($L17=0,"",BV17+BY17)</f>
      </c>
      <c r="CI17" s="128"/>
      <c r="CJ17" s="127">
        <f>IF($L17=0,"",(AA17+AC17+AE17+AG17+AI17+AK17+AM17+AO17+AQ17+AS17+AU17+AW17)/(Z17+AB17+AD17+AF17+AH17+AJ17+AL17+AN17+AP17+AR17+AT17+AV17))</f>
      </c>
      <c r="CK17" s="61">
        <f>IF($L17=0,"",BV17/CH17*100)</f>
      </c>
      <c r="CL17" s="85"/>
    </row>
    <row r="18" spans="1:90" s="84" customFormat="1" ht="30" customHeight="1">
      <c r="A18" s="324"/>
      <c r="B18" s="327"/>
      <c r="C18" s="365">
        <v>3</v>
      </c>
      <c r="D18" s="91"/>
      <c r="E18" s="92"/>
      <c r="F18" s="91"/>
      <c r="G18" s="91"/>
      <c r="H18" s="91"/>
      <c r="I18" s="91"/>
      <c r="J18" s="91"/>
      <c r="K18" s="91"/>
      <c r="L18" s="91"/>
      <c r="M18" s="93">
        <f>IF($L18=0,"",SUM(Z18,AB18,AD18,AF18,AH18,AJ18,AL18,AN18,AP18,AR18,AT18,AV18,AX18:BF18))</f>
      </c>
      <c r="N18" s="62" t="e">
        <f>AA18/Z18</f>
        <v>#DIV/0!</v>
      </c>
      <c r="O18" s="62" t="e">
        <f>AC18/AB18</f>
        <v>#DIV/0!</v>
      </c>
      <c r="P18" s="62" t="e">
        <f>AE18/AD18</f>
        <v>#DIV/0!</v>
      </c>
      <c r="Q18" s="62" t="e">
        <f>AG18/AF18</f>
        <v>#DIV/0!</v>
      </c>
      <c r="R18" s="62" t="e">
        <f>AI18/AH18</f>
        <v>#DIV/0!</v>
      </c>
      <c r="S18" s="62" t="e">
        <f>AK18/AJ18</f>
        <v>#DIV/0!</v>
      </c>
      <c r="T18" s="62" t="e">
        <f>AM18/AL18</f>
        <v>#DIV/0!</v>
      </c>
      <c r="U18" s="62" t="e">
        <f>AO18/AN18</f>
        <v>#DIV/0!</v>
      </c>
      <c r="V18" s="62" t="e">
        <f>AQ18/AP18</f>
        <v>#DIV/0!</v>
      </c>
      <c r="W18" s="62" t="e">
        <f>AS18/AR18</f>
        <v>#DIV/0!</v>
      </c>
      <c r="X18" s="62" t="e">
        <f>AU18/AT18</f>
        <v>#DIV/0!</v>
      </c>
      <c r="Y18" s="62" t="e">
        <f>AW18/AV18</f>
        <v>#DIV/0!</v>
      </c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1"/>
      <c r="AY18" s="91"/>
      <c r="AZ18" s="91"/>
      <c r="BA18" s="91"/>
      <c r="BB18" s="91"/>
      <c r="BC18" s="91"/>
      <c r="BD18" s="91"/>
      <c r="BE18" s="91"/>
      <c r="BF18" s="91"/>
      <c r="BG18" s="95">
        <f t="shared" si="7"/>
      </c>
      <c r="BH18" s="95">
        <f t="shared" si="7"/>
      </c>
      <c r="BI18" s="95">
        <f t="shared" si="7"/>
      </c>
      <c r="BJ18" s="95">
        <f>IF($L18=0,"",IF($M18&gt;$L18,0,100*($L18-$M18)/L18))</f>
      </c>
      <c r="BK18" s="95">
        <f t="shared" si="8"/>
      </c>
      <c r="BL18" s="95">
        <f t="shared" si="8"/>
      </c>
      <c r="BM18" s="95">
        <f t="shared" si="8"/>
      </c>
      <c r="BN18" s="134">
        <f t="shared" si="8"/>
      </c>
      <c r="BO18" s="95">
        <f t="shared" si="8"/>
      </c>
      <c r="BP18" s="95">
        <f t="shared" si="8"/>
      </c>
      <c r="BQ18" s="131">
        <f>IF($L18=0,"",AA18/1000*$B$5/$L18)</f>
      </c>
      <c r="BR18" s="131">
        <f>IF($L18=0,"",AC18/1000*$B$5/$L18)</f>
      </c>
      <c r="BS18" s="131">
        <f>IF($L18=0,"",AE18/1000*$B$5/$L18)</f>
      </c>
      <c r="BT18" s="131">
        <f>IF($L18=0,"",AG18/1000*$B$5/$L18)</f>
      </c>
      <c r="BU18" s="131">
        <f>IF($L18=0,"",AI18/1000*$B$5/$L18)</f>
      </c>
      <c r="BV18" s="131">
        <f>IF($L18=0,"",SUM(BQ18:BU18))</f>
      </c>
      <c r="BW18" s="132"/>
      <c r="BX18" s="133">
        <f>IF($L18=0,"",(Z18+AB18+AD18+AF18+AH18)*$B$5/$L18)</f>
      </c>
      <c r="BY18" s="131">
        <f>IF($L18=0,"",(AK18+AM18+AO18+AQ18+AS18+AU18+AW18)/1000*$B$5/$L18)</f>
      </c>
      <c r="BZ18" s="133">
        <f>IF($L18=0,"",(AJ18+AL18+AN18+AP18+AR18+AT18+AV18)*$B$5/$L18)</f>
      </c>
      <c r="CA18" s="134">
        <f>IF($L18=0,"",AJ18/$L18*100)</f>
      </c>
      <c r="CB18" s="134">
        <f>IF($L18=0,"",AL18/$L18*100)</f>
      </c>
      <c r="CC18" s="134">
        <f>IF($L18=0,"",AN18/$L18*100)</f>
      </c>
      <c r="CD18" s="134">
        <f>IF($L18=0,"",AP18/$L18*100)</f>
      </c>
      <c r="CE18" s="134">
        <f>IF($L18=0,"",AR18/$L18*100)</f>
      </c>
      <c r="CF18" s="134">
        <f>IF($L18=0,"",AT18/$L18*100)</f>
      </c>
      <c r="CG18" s="134">
        <f>IF($L18=0,"",AV18/$L18*100)</f>
      </c>
      <c r="CH18" s="131">
        <f>IF($L18=0,"",BV18+BY18)</f>
      </c>
      <c r="CI18" s="132"/>
      <c r="CJ18" s="135">
        <f>IF($L18=0,"",(AA18+AC18+AE18+AG18+AI18+AK18+AM18+AO18+AQ18+AS18+AU18+AW18)/(Z18+AB18+AD18+AF18+AH18+AJ18+AL18+AN18+AP18+AR18+AT18+AV18))</f>
      </c>
      <c r="CK18" s="90">
        <f>IF($L18=0,"",BV18/CH18*100)</f>
      </c>
      <c r="CL18" s="91"/>
    </row>
    <row r="19" spans="1:90" s="114" customFormat="1" ht="30" customHeight="1" thickBot="1">
      <c r="A19" s="96">
        <f>IF($B$2="","",$B$2)</f>
      </c>
      <c r="B19" s="106">
        <f>IF(B16="","",B16)</f>
      </c>
      <c r="C19" s="107" t="s">
        <v>81</v>
      </c>
      <c r="D19" s="108"/>
      <c r="E19" s="109">
        <f>IF(E16="","",E16)</f>
      </c>
      <c r="F19" s="110">
        <f>IF(F16="","",ROUND(AVERAGE(F16:F18),1))</f>
      </c>
      <c r="G19" s="110">
        <f>IF(G16="","",ROUND(AVERAGE(G16:G18),1))</f>
      </c>
      <c r="H19" s="109">
        <f>IF(H16="","",AVERAGE(H16:H18))</f>
      </c>
      <c r="I19" s="109">
        <f>IF(I16="","",AVERAGE(I16:I18))</f>
      </c>
      <c r="J19" s="109">
        <f>IF(J16="","",AVERAGE(J16:J18))</f>
      </c>
      <c r="K19" s="109">
        <f>IF(K16="","",AVERAGE(K16:K18))</f>
      </c>
      <c r="L19" s="107">
        <f>IF(L16="","",AVERAGE(L16:L18))</f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>
        <f aca="true" t="shared" si="9" ref="Z19:AF19">IF(Z16="","",AVERAGE(Z16:Z18))</f>
      </c>
      <c r="AA19" s="107">
        <f t="shared" si="9"/>
      </c>
      <c r="AB19" s="107">
        <f t="shared" si="9"/>
      </c>
      <c r="AC19" s="107">
        <f t="shared" si="9"/>
      </c>
      <c r="AD19" s="107">
        <f t="shared" si="9"/>
      </c>
      <c r="AE19" s="107">
        <f t="shared" si="9"/>
      </c>
      <c r="AF19" s="107">
        <f t="shared" si="9"/>
      </c>
      <c r="AG19" s="107">
        <f aca="true" t="shared" si="10" ref="AG19:AS19">IF(AG16="","",AVERAGE(AG16:AG18))</f>
      </c>
      <c r="AH19" s="107">
        <f t="shared" si="10"/>
      </c>
      <c r="AI19" s="107">
        <f t="shared" si="10"/>
      </c>
      <c r="AJ19" s="107">
        <f t="shared" si="10"/>
      </c>
      <c r="AK19" s="107">
        <f t="shared" si="10"/>
      </c>
      <c r="AL19" s="107">
        <f t="shared" si="10"/>
      </c>
      <c r="AM19" s="107">
        <f t="shared" si="10"/>
      </c>
      <c r="AN19" s="107">
        <f t="shared" si="10"/>
      </c>
      <c r="AO19" s="107">
        <f t="shared" si="10"/>
      </c>
      <c r="AP19" s="107">
        <f t="shared" si="10"/>
      </c>
      <c r="AQ19" s="107">
        <f t="shared" si="10"/>
      </c>
      <c r="AR19" s="107">
        <f t="shared" si="10"/>
      </c>
      <c r="AS19" s="107">
        <f t="shared" si="10"/>
      </c>
      <c r="AT19" s="107"/>
      <c r="AU19" s="107"/>
      <c r="AV19" s="107"/>
      <c r="AW19" s="107"/>
      <c r="AX19" s="107"/>
      <c r="AY19" s="107"/>
      <c r="AZ19" s="107"/>
      <c r="BA19" s="107">
        <f aca="true" t="shared" si="11" ref="BA19:BF19">IF(BA16="","",AVERAGE(BA16:BA18))</f>
      </c>
      <c r="BB19" s="107">
        <f t="shared" si="11"/>
      </c>
      <c r="BC19" s="107">
        <f t="shared" si="11"/>
      </c>
      <c r="BD19" s="107">
        <f t="shared" si="11"/>
      </c>
      <c r="BE19" s="107">
        <f t="shared" si="11"/>
      </c>
      <c r="BF19" s="107">
        <f t="shared" si="11"/>
      </c>
      <c r="BG19" s="111">
        <f aca="true" t="shared" si="12" ref="BG19:BP19">IF($B16="","",ROUND(AVERAGE(BG16:BG18),1))</f>
      </c>
      <c r="BH19" s="111">
        <f t="shared" si="12"/>
      </c>
      <c r="BI19" s="111">
        <f t="shared" si="12"/>
      </c>
      <c r="BJ19" s="111">
        <f t="shared" si="12"/>
      </c>
      <c r="BK19" s="111">
        <f t="shared" si="12"/>
      </c>
      <c r="BL19" s="111">
        <f t="shared" si="12"/>
      </c>
      <c r="BM19" s="111">
        <f t="shared" si="12"/>
      </c>
      <c r="BN19" s="144">
        <f t="shared" si="12"/>
      </c>
      <c r="BO19" s="111">
        <f t="shared" si="12"/>
      </c>
      <c r="BP19" s="111">
        <f t="shared" si="12"/>
      </c>
      <c r="BQ19" s="141">
        <f>IF($B16="","",ROUND(AVERAGE(BQ16:BQ18),0))</f>
      </c>
      <c r="BR19" s="141">
        <f>IF($B16="","",ROUND(AVERAGE(BR16:BR18),0))</f>
      </c>
      <c r="BS19" s="141">
        <f>IF($B16="","",ROUND(AVERAGE(BS16:BS18),0))</f>
      </c>
      <c r="BT19" s="141">
        <f>IF($B16="","",ROUND(AVERAGE(BT16:BT18),0))</f>
      </c>
      <c r="BU19" s="141">
        <f>IF($B16="","",ROUND(AVERAGE(BU16:BU18),0))</f>
      </c>
      <c r="BV19" s="141">
        <f>IF($B16="","",SUM(BQ19:BU19))</f>
      </c>
      <c r="BW19" s="142">
        <f>IF($B16="","",BV19/BV19*100)</f>
      </c>
      <c r="BX19" s="143">
        <f>IF($B16="","",ROUND(AVERAGE(BX16:BX18),0))</f>
      </c>
      <c r="BY19" s="143">
        <f>IF($B16="","",ROUND(AVERAGE(BY16:BY18),0))</f>
      </c>
      <c r="BZ19" s="143">
        <f>IF($B16="","",ROUND(AVERAGE(BZ16:BZ18),0))</f>
      </c>
      <c r="CA19" s="144">
        <f aca="true" t="shared" si="13" ref="CA19:CG19">IF($B16="","",ROUND(AVERAGE(CA16:CA18),1))</f>
      </c>
      <c r="CB19" s="144">
        <f t="shared" si="13"/>
      </c>
      <c r="CC19" s="144">
        <f t="shared" si="13"/>
      </c>
      <c r="CD19" s="144">
        <f t="shared" si="13"/>
      </c>
      <c r="CE19" s="144">
        <f t="shared" si="13"/>
      </c>
      <c r="CF19" s="144">
        <f t="shared" si="13"/>
      </c>
      <c r="CG19" s="144">
        <f t="shared" si="13"/>
      </c>
      <c r="CH19" s="145">
        <f>IF($B16="","",SUM(BV19,BY19))</f>
      </c>
      <c r="CI19" s="142">
        <f>IF($B16="","",CH19/CH19*100)</f>
      </c>
      <c r="CJ19" s="141">
        <f>IF($B16="","",ROUND(AVERAGE(CJ16:CJ18),0))</f>
      </c>
      <c r="CK19" s="112">
        <f>IF($B16="","",ROUND(AVERAGE(CK16:CK18),0))</f>
      </c>
      <c r="CL19" s="113"/>
    </row>
    <row r="20" spans="1:90" ht="41.25" customHeight="1" thickTop="1">
      <c r="A20" s="328">
        <f>IF($B$2="","",$B$2)</f>
      </c>
      <c r="B20" s="331"/>
      <c r="C20" s="366">
        <v>1</v>
      </c>
      <c r="D20" s="24"/>
      <c r="E20" s="25"/>
      <c r="F20" s="24"/>
      <c r="G20" s="24"/>
      <c r="H20" s="25"/>
      <c r="I20" s="25"/>
      <c r="J20" s="25"/>
      <c r="K20" s="25"/>
      <c r="L20" s="24"/>
      <c r="M20" s="26">
        <f>IF($L20=0,"",SUM(Z20,AB20,AD20,AF20,AH20,AJ20,AL20,AN20,AP20,AR20,AT20,AV20,AX20:BF20))</f>
      </c>
      <c r="N20" s="27" t="e">
        <f>AA20/Z20</f>
        <v>#DIV/0!</v>
      </c>
      <c r="O20" s="27" t="e">
        <f>AC20/AB20</f>
        <v>#DIV/0!</v>
      </c>
      <c r="P20" s="27" t="e">
        <f>AE20/AD20</f>
        <v>#DIV/0!</v>
      </c>
      <c r="Q20" s="27" t="e">
        <f>AG20/AF20</f>
        <v>#DIV/0!</v>
      </c>
      <c r="R20" s="27" t="e">
        <f>AI20/AH20</f>
        <v>#DIV/0!</v>
      </c>
      <c r="S20" s="27" t="e">
        <f>AK20/AJ20</f>
        <v>#DIV/0!</v>
      </c>
      <c r="T20" s="27" t="e">
        <f>AM20/AL20</f>
        <v>#DIV/0!</v>
      </c>
      <c r="U20" s="27" t="e">
        <f>AO20/AN20</f>
        <v>#DIV/0!</v>
      </c>
      <c r="V20" s="27" t="e">
        <f>AQ20/AP20</f>
        <v>#DIV/0!</v>
      </c>
      <c r="W20" s="27" t="e">
        <f>AS20/AR20</f>
        <v>#DIV/0!</v>
      </c>
      <c r="X20" s="27" t="e">
        <f>AU20/AT20</f>
        <v>#DIV/0!</v>
      </c>
      <c r="Y20" s="27" t="e">
        <f>AW20/AV20</f>
        <v>#DIV/0!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4"/>
      <c r="AY20" s="24"/>
      <c r="AZ20" s="24"/>
      <c r="BA20" s="24"/>
      <c r="BB20" s="24"/>
      <c r="BC20" s="24"/>
      <c r="BD20" s="24"/>
      <c r="BE20" s="24"/>
      <c r="BF20" s="24"/>
      <c r="BG20" s="29">
        <f aca="true" t="shared" si="14" ref="BG20:BI22">IF($L20=0,"",AX20/$L20*100)</f>
      </c>
      <c r="BH20" s="29">
        <f t="shared" si="14"/>
      </c>
      <c r="BI20" s="29">
        <f t="shared" si="14"/>
      </c>
      <c r="BJ20" s="29">
        <f>IF($L20=0,"",IF($M20&gt;$L20,0,100*($L20-$M20)/L20))</f>
      </c>
      <c r="BK20" s="29">
        <f aca="true" t="shared" si="15" ref="BK20:BP22">IF($L20=0,"",BA20/$L20*100)</f>
      </c>
      <c r="BL20" s="29">
        <f t="shared" si="15"/>
      </c>
      <c r="BM20" s="29">
        <f t="shared" si="15"/>
      </c>
      <c r="BN20" s="29">
        <f t="shared" si="15"/>
      </c>
      <c r="BO20" s="29">
        <f t="shared" si="15"/>
      </c>
      <c r="BP20" s="29">
        <f t="shared" si="15"/>
      </c>
      <c r="BQ20" s="30">
        <f>IF($L20=0,"",AA20/1000*$B$5/$L20)</f>
      </c>
      <c r="BR20" s="30">
        <f>IF($L20=0,"",AC20/1000*$B$5/$L20)</f>
      </c>
      <c r="BS20" s="30">
        <f>IF($L20=0,"",AE20/1000*$B$5/$L20)</f>
      </c>
      <c r="BT20" s="30">
        <f>IF($L20=0,"",AG20/1000*$B$5/$L20)</f>
      </c>
      <c r="BU20" s="30">
        <f>IF($L20=0,"",AI20/1000*$B$5/$L20)</f>
      </c>
      <c r="BV20" s="30">
        <f>IF($L20=0,"",SUM(BQ20:BU20))</f>
      </c>
      <c r="BW20" s="53"/>
      <c r="BX20" s="31">
        <f>IF($L20=0,"",(Z20+AB20+AD20+AF20+AH20)*$B$5/$L20)</f>
      </c>
      <c r="BY20" s="30">
        <f>IF($L20=0,"",(AK20+AM20+AO20+AQ20+AS20+AU20+AW20)/1000*$B$5/$L20)</f>
      </c>
      <c r="BZ20" s="31">
        <f>IF($L20=0,"",(AJ20+AL20+AN20+AP20+AR20+AT20+AV20)*$B$5/$L20)</f>
      </c>
      <c r="CA20" s="29">
        <f>IF($L20=0,"",AJ20/$L20*100)</f>
      </c>
      <c r="CB20" s="29">
        <f>IF($L20=0,"",AL20/$L20*100)</f>
      </c>
      <c r="CC20" s="29">
        <f>IF($L20=0,"",AN20/$L20*100)</f>
      </c>
      <c r="CD20" s="29">
        <f>IF($L20=0,"",AP20/$L20*100)</f>
      </c>
      <c r="CE20" s="29">
        <f>IF($L20=0,"",AR20/$L20*100)</f>
      </c>
      <c r="CF20" s="29">
        <f>IF($L20=0,"",AT20/$L20*100)</f>
      </c>
      <c r="CG20" s="29">
        <f>IF($L20=0,"",AV20/$L20*100)</f>
      </c>
      <c r="CH20" s="30">
        <f>IF($L20=0,"",BV20+BY20)</f>
      </c>
      <c r="CI20" s="53"/>
      <c r="CJ20" s="30">
        <f>IF($L20=0,"",(AA20+AC20+AE20+AG20+AI20+AK20+AM20+AO20+AQ20+AS20+AU20+AW20)/(Z20+AB20+AD20+AF20+AH20+AJ20+AL20+AN20+AP20+AR20+AT20+AV20))</f>
      </c>
      <c r="CK20" s="30">
        <f>IF($L20=0,"",BV20/CH20*100)</f>
      </c>
      <c r="CL20" s="24"/>
    </row>
    <row r="21" spans="1:90" ht="41.25" customHeight="1">
      <c r="A21" s="329"/>
      <c r="B21" s="332"/>
      <c r="C21" s="367">
        <v>2</v>
      </c>
      <c r="D21" s="32"/>
      <c r="E21" s="33"/>
      <c r="F21" s="32"/>
      <c r="G21" s="32"/>
      <c r="H21" s="33"/>
      <c r="I21" s="33"/>
      <c r="J21" s="33"/>
      <c r="K21" s="33"/>
      <c r="L21" s="32"/>
      <c r="M21" s="34">
        <f>IF($L21=0,"",SUM(Z21,AB21,AD21,AF21,AH21,AJ21,AL21,AN21,AP21,AR21,AT21,AV21,AX21:BF21))</f>
      </c>
      <c r="N21" s="35" t="e">
        <f>AA21/Z21</f>
        <v>#DIV/0!</v>
      </c>
      <c r="O21" s="35" t="e">
        <f>AC21/AB21</f>
        <v>#DIV/0!</v>
      </c>
      <c r="P21" s="35" t="e">
        <f>AE21/AD21</f>
        <v>#DIV/0!</v>
      </c>
      <c r="Q21" s="35" t="e">
        <f>AG21/AF21</f>
        <v>#DIV/0!</v>
      </c>
      <c r="R21" s="35" t="e">
        <f>AI21/AH21</f>
        <v>#DIV/0!</v>
      </c>
      <c r="S21" s="35" t="e">
        <f>AK21/AJ21</f>
        <v>#DIV/0!</v>
      </c>
      <c r="T21" s="35" t="e">
        <f>AM21/AL21</f>
        <v>#DIV/0!</v>
      </c>
      <c r="U21" s="35" t="e">
        <f>AO21/AN21</f>
        <v>#DIV/0!</v>
      </c>
      <c r="V21" s="35" t="e">
        <f>AQ21/AP21</f>
        <v>#DIV/0!</v>
      </c>
      <c r="W21" s="35" t="e">
        <f>AS21/AR21</f>
        <v>#DIV/0!</v>
      </c>
      <c r="X21" s="35" t="e">
        <f>AU21/AT21</f>
        <v>#DIV/0!</v>
      </c>
      <c r="Y21" s="35" t="e">
        <f>AW21/AV21</f>
        <v>#DIV/0!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2"/>
      <c r="AY21" s="32"/>
      <c r="AZ21" s="32"/>
      <c r="BA21" s="32"/>
      <c r="BB21" s="32"/>
      <c r="BC21" s="32"/>
      <c r="BD21" s="32"/>
      <c r="BE21" s="32"/>
      <c r="BF21" s="32"/>
      <c r="BG21" s="37">
        <f t="shared" si="14"/>
      </c>
      <c r="BH21" s="37">
        <f t="shared" si="14"/>
      </c>
      <c r="BI21" s="37">
        <f t="shared" si="14"/>
      </c>
      <c r="BJ21" s="37">
        <f>IF($L21=0,"",IF($M21&gt;$L21,0,100*($L21-$M21)/L21))</f>
      </c>
      <c r="BK21" s="37">
        <f t="shared" si="15"/>
      </c>
      <c r="BL21" s="37">
        <f t="shared" si="15"/>
      </c>
      <c r="BM21" s="37">
        <f t="shared" si="15"/>
      </c>
      <c r="BN21" s="37">
        <f t="shared" si="15"/>
      </c>
      <c r="BO21" s="37">
        <f t="shared" si="15"/>
      </c>
      <c r="BP21" s="37">
        <f t="shared" si="15"/>
      </c>
      <c r="BQ21" s="38">
        <f>IF($L21=0,"",AA21/1000*$B$5/$L21)</f>
      </c>
      <c r="BR21" s="38">
        <f>IF($L21=0,"",AC21/1000*$B$5/$L21)</f>
      </c>
      <c r="BS21" s="38">
        <f>IF($L21=0,"",AE21/1000*$B$5/$L21)</f>
      </c>
      <c r="BT21" s="38">
        <f>IF($L21=0,"",AG21/1000*$B$5/$L21)</f>
      </c>
      <c r="BU21" s="38">
        <f>IF($L21=0,"",AI21/1000*$B$5/$L21)</f>
      </c>
      <c r="BV21" s="38">
        <f>IF($L21=0,"",SUM(BQ21:BU21))</f>
      </c>
      <c r="BW21" s="54"/>
      <c r="BX21" s="39">
        <f>IF($L21=0,"",(Z21+AB21+AD21+AF21+AH21)*$B$5/$L21)</f>
      </c>
      <c r="BY21" s="38">
        <f>IF($L21=0,"",(AK21+AM21+AO21+AQ21+AS21+AU21+AW21)/1000*$B$5/$L21)</f>
      </c>
      <c r="BZ21" s="39">
        <f>IF($L21=0,"",(AJ21+AL21+AN21+AP21+AR21+AT21+AV21)*$B$5/$L21)</f>
      </c>
      <c r="CA21" s="37">
        <f>IF($L21=0,"",AJ21/$L21*100)</f>
      </c>
      <c r="CB21" s="37">
        <f>IF($L21=0,"",AL21/$L21*100)</f>
      </c>
      <c r="CC21" s="37">
        <f>IF($L21=0,"",AN21/$L21*100)</f>
      </c>
      <c r="CD21" s="37">
        <f>IF($L21=0,"",AP21/$L21*100)</f>
      </c>
      <c r="CE21" s="37">
        <f>IF($L21=0,"",AR21/$L21*100)</f>
      </c>
      <c r="CF21" s="37">
        <f>IF($L21=0,"",AT21/$L21*100)</f>
      </c>
      <c r="CG21" s="37">
        <f>IF($L21=0,"",AV21/$L21*100)</f>
      </c>
      <c r="CH21" s="38">
        <f>IF($L21=0,"",BV21+BY21)</f>
      </c>
      <c r="CI21" s="54"/>
      <c r="CJ21" s="38">
        <f>IF($L21=0,"",(AA21+AC21+AE21+AG21+AI21+AK21+AM21+AO21+AQ21+AS21+AU21+AW21)/(Z21+AB21+AD21+AF21+AH21+AJ21+AL21+AN21+AP21+AR21+AT21+AV21))</f>
      </c>
      <c r="CK21" s="38">
        <f>IF($L21=0,"",BV21/CH21*100)</f>
      </c>
      <c r="CL21" s="32"/>
    </row>
    <row r="22" spans="1:90" ht="30" customHeight="1">
      <c r="A22" s="330"/>
      <c r="B22" s="333"/>
      <c r="C22" s="368">
        <v>3</v>
      </c>
      <c r="D22" s="41"/>
      <c r="E22" s="42"/>
      <c r="F22" s="41"/>
      <c r="G22" s="41"/>
      <c r="H22" s="41"/>
      <c r="I22" s="41"/>
      <c r="J22" s="41"/>
      <c r="K22" s="41"/>
      <c r="L22" s="41"/>
      <c r="M22" s="43">
        <f>IF($L22=0,"",SUM(Z22,AB22,AD22,AF22,AH22,AJ22,AL22,AN22,AP22,AR22,AT22,AV22,AX22:BF22))</f>
      </c>
      <c r="N22" s="44" t="e">
        <f>AA22/Z22</f>
        <v>#DIV/0!</v>
      </c>
      <c r="O22" s="44" t="e">
        <f>AC22/AB22</f>
        <v>#DIV/0!</v>
      </c>
      <c r="P22" s="44" t="e">
        <f>AE22/AD22</f>
        <v>#DIV/0!</v>
      </c>
      <c r="Q22" s="44" t="e">
        <f>AG22/AF22</f>
        <v>#DIV/0!</v>
      </c>
      <c r="R22" s="44" t="e">
        <f>AI22/AH22</f>
        <v>#DIV/0!</v>
      </c>
      <c r="S22" s="44" t="e">
        <f>AK22/AJ22</f>
        <v>#DIV/0!</v>
      </c>
      <c r="T22" s="44" t="e">
        <f>AM22/AL22</f>
        <v>#DIV/0!</v>
      </c>
      <c r="U22" s="44" t="e">
        <f>AO22/AN22</f>
        <v>#DIV/0!</v>
      </c>
      <c r="V22" s="44" t="e">
        <f>AQ22/AP22</f>
        <v>#DIV/0!</v>
      </c>
      <c r="W22" s="44" t="e">
        <f>AS22/AR22</f>
        <v>#DIV/0!</v>
      </c>
      <c r="X22" s="44" t="e">
        <f>AU22/AT22</f>
        <v>#DIV/0!</v>
      </c>
      <c r="Y22" s="44" t="e">
        <f>AW22/AV22</f>
        <v>#DIV/0!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1"/>
      <c r="AY22" s="41"/>
      <c r="AZ22" s="41"/>
      <c r="BA22" s="41"/>
      <c r="BB22" s="41"/>
      <c r="BC22" s="41"/>
      <c r="BD22" s="41"/>
      <c r="BE22" s="41"/>
      <c r="BF22" s="41"/>
      <c r="BG22" s="46">
        <f t="shared" si="14"/>
      </c>
      <c r="BH22" s="46">
        <f t="shared" si="14"/>
      </c>
      <c r="BI22" s="46">
        <f t="shared" si="14"/>
      </c>
      <c r="BJ22" s="46">
        <f>IF($L22=0,"",IF($M22&gt;$L22,0,100*($L22-$M22)/L22))</f>
      </c>
      <c r="BK22" s="46">
        <f t="shared" si="15"/>
      </c>
      <c r="BL22" s="46">
        <f t="shared" si="15"/>
      </c>
      <c r="BM22" s="46">
        <f t="shared" si="15"/>
      </c>
      <c r="BN22" s="46">
        <f t="shared" si="15"/>
      </c>
      <c r="BO22" s="46">
        <f t="shared" si="15"/>
      </c>
      <c r="BP22" s="46">
        <f t="shared" si="15"/>
      </c>
      <c r="BQ22" s="47">
        <f>IF($L22=0,"",AA22/1000*$B$5/$L22)</f>
      </c>
      <c r="BR22" s="47">
        <f>IF($L22=0,"",AC22/1000*$B$5/$L22)</f>
      </c>
      <c r="BS22" s="47">
        <f>IF($L22=0,"",AE22/1000*$B$5/$L22)</f>
      </c>
      <c r="BT22" s="47">
        <f>IF($L22=0,"",AG22/1000*$B$5/$L22)</f>
      </c>
      <c r="BU22" s="47">
        <f>IF($L22=0,"",AI22/1000*$B$5/$L22)</f>
      </c>
      <c r="BV22" s="47">
        <f>IF($L22=0,"",SUM(BQ22:BU22))</f>
      </c>
      <c r="BW22" s="55"/>
      <c r="BX22" s="48">
        <f>IF($L22=0,"",(Z22+AB22+AD22+AF22+AH22)*$B$5/$L22)</f>
      </c>
      <c r="BY22" s="47">
        <f>IF($L22=0,"",(AK22+AM22+AO22+AQ22+AS22+AU22+AW22)/1000*$B$5/$L22)</f>
      </c>
      <c r="BZ22" s="48">
        <f>IF($L22=0,"",(AJ22+AL22+AN22+AP22+AR22+AT22+AV22)*$B$5/$L22)</f>
      </c>
      <c r="CA22" s="46">
        <f>IF($L22=0,"",AJ22/$L22*100)</f>
      </c>
      <c r="CB22" s="46">
        <f>IF($L22=0,"",AL22/$L22*100)</f>
      </c>
      <c r="CC22" s="46">
        <f>IF($L22=0,"",AN22/$L22*100)</f>
      </c>
      <c r="CD22" s="46">
        <f>IF($L22=0,"",AP22/$L22*100)</f>
      </c>
      <c r="CE22" s="46">
        <f>IF($L22=0,"",AR22/$L22*100)</f>
      </c>
      <c r="CF22" s="46">
        <f>IF($L22=0,"",AT22/$L22*100)</f>
      </c>
      <c r="CG22" s="46">
        <f>IF($L22=0,"",AV22/$L22*100)</f>
      </c>
      <c r="CH22" s="47">
        <f>IF($L22=0,"",BV22+BY22)</f>
      </c>
      <c r="CI22" s="55"/>
      <c r="CJ22" s="40">
        <f>IF($L22=0,"",(AA22+AC22+AE22+AG22+AI22+AK22+AM22+AO22+AQ22+AS22+AU22+AW22)/(Z22+AB22+AD22+AF22+AH22+AJ22+AL22+AN22+AP22+AR22+AT22+AV22))</f>
      </c>
      <c r="CK22" s="40">
        <f>IF($L22=0,"",BV22/CH22*100)</f>
      </c>
      <c r="CL22" s="41"/>
    </row>
    <row r="23" spans="1:90" ht="30" customHeight="1" thickBot="1">
      <c r="A23" s="59">
        <f>IF($B$2="","",$B$2)</f>
      </c>
      <c r="B23" s="57">
        <f>IF(B20="","",B20)</f>
      </c>
      <c r="C23" s="369" t="s">
        <v>81</v>
      </c>
      <c r="D23" s="14"/>
      <c r="E23" s="6">
        <f>IF(E20="","",E20)</f>
      </c>
      <c r="F23" s="10">
        <f>IF(F20="","",ROUND(AVERAGE(F20:F22),1))</f>
      </c>
      <c r="G23" s="10">
        <f>IF(G20="","",ROUND(AVERAGE(G20:G22),1))</f>
      </c>
      <c r="H23" s="6">
        <f>IF(H20="","",AVERAGE(H20:H22))</f>
      </c>
      <c r="I23" s="6">
        <f>IF(I20="","",AVERAGE(I20:I22))</f>
      </c>
      <c r="J23" s="6">
        <f>IF(J20="","",AVERAGE(J20:J22))</f>
      </c>
      <c r="K23" s="6">
        <f>IF(K20="","",AVERAGE(K20:K22))</f>
      </c>
      <c r="L23" s="5">
        <f>IF(L20="","",AVERAGE(L20:L22))</f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f aca="true" t="shared" si="16" ref="Z23:AF23">IF(Z20="","",AVERAGE(Z20:Z22))</f>
      </c>
      <c r="AA23" s="5">
        <f t="shared" si="16"/>
      </c>
      <c r="AB23" s="5">
        <f t="shared" si="16"/>
      </c>
      <c r="AC23" s="5">
        <f t="shared" si="16"/>
      </c>
      <c r="AD23" s="5">
        <f t="shared" si="16"/>
      </c>
      <c r="AE23" s="5">
        <f t="shared" si="16"/>
      </c>
      <c r="AF23" s="107">
        <f t="shared" si="16"/>
      </c>
      <c r="AG23" s="5">
        <f aca="true" t="shared" si="17" ref="AG23:AS23">IF(AG20="","",AVERAGE(AG20:AG22))</f>
      </c>
      <c r="AH23" s="5">
        <f t="shared" si="17"/>
      </c>
      <c r="AI23" s="5">
        <f t="shared" si="17"/>
      </c>
      <c r="AJ23" s="5">
        <f t="shared" si="17"/>
      </c>
      <c r="AK23" s="5">
        <f t="shared" si="17"/>
      </c>
      <c r="AL23" s="5">
        <f t="shared" si="17"/>
      </c>
      <c r="AM23" s="5">
        <f t="shared" si="17"/>
      </c>
      <c r="AN23" s="5">
        <f t="shared" si="17"/>
      </c>
      <c r="AO23" s="5">
        <f t="shared" si="17"/>
      </c>
      <c r="AP23" s="5">
        <f t="shared" si="17"/>
      </c>
      <c r="AQ23" s="5">
        <f t="shared" si="17"/>
      </c>
      <c r="AR23" s="5">
        <f t="shared" si="17"/>
      </c>
      <c r="AS23" s="5">
        <f t="shared" si="17"/>
      </c>
      <c r="AT23" s="5"/>
      <c r="AU23" s="5"/>
      <c r="AV23" s="5"/>
      <c r="AW23" s="5"/>
      <c r="AX23" s="5"/>
      <c r="AY23" s="5"/>
      <c r="AZ23" s="5"/>
      <c r="BA23" s="5">
        <f aca="true" t="shared" si="18" ref="BA23:BF23">IF(BA20="","",AVERAGE(BA20:BA22))</f>
      </c>
      <c r="BB23" s="5">
        <f t="shared" si="18"/>
      </c>
      <c r="BC23" s="5">
        <f t="shared" si="18"/>
      </c>
      <c r="BD23" s="5">
        <f t="shared" si="18"/>
      </c>
      <c r="BE23" s="5">
        <f t="shared" si="18"/>
      </c>
      <c r="BF23" s="5">
        <f t="shared" si="18"/>
      </c>
      <c r="BG23" s="7">
        <f aca="true" t="shared" si="19" ref="BG23:BP23">IF($B20="","",ROUND(AVERAGE(BG20:BG22),1))</f>
      </c>
      <c r="BH23" s="7">
        <f t="shared" si="19"/>
      </c>
      <c r="BI23" s="7">
        <f t="shared" si="19"/>
      </c>
      <c r="BJ23" s="7">
        <f t="shared" si="19"/>
      </c>
      <c r="BK23" s="7">
        <f t="shared" si="19"/>
      </c>
      <c r="BL23" s="7">
        <f t="shared" si="19"/>
      </c>
      <c r="BM23" s="7">
        <f t="shared" si="19"/>
      </c>
      <c r="BN23" s="7">
        <f t="shared" si="19"/>
      </c>
      <c r="BO23" s="7">
        <f t="shared" si="19"/>
      </c>
      <c r="BP23" s="7">
        <f t="shared" si="19"/>
      </c>
      <c r="BQ23" s="4">
        <f>IF($B20="","",ROUND(AVERAGE(BQ20:BQ22),0))</f>
      </c>
      <c r="BR23" s="4">
        <f>IF($B20="","",ROUND(AVERAGE(BR20:BR22),0))</f>
      </c>
      <c r="BS23" s="4">
        <f>IF($B20="","",ROUND(AVERAGE(BS20:BS22),0))</f>
      </c>
      <c r="BT23" s="4">
        <f>IF($B20="","",ROUND(AVERAGE(BT20:BT22),0))</f>
      </c>
      <c r="BU23" s="4">
        <f>IF($B20="","",ROUND(AVERAGE(BU20:BU22),0))</f>
      </c>
      <c r="BV23" s="4">
        <f>IF($B20="","",SUM(BQ23:BU23))</f>
      </c>
      <c r="BW23" s="56">
        <f>IF($B20="","",BV23/BV23*100)</f>
      </c>
      <c r="BX23" s="8">
        <f>IF($B20="","",ROUND(AVERAGE(BX20:BX22),0))</f>
      </c>
      <c r="BY23" s="8">
        <f>IF($B20="","",ROUND(AVERAGE(BY20:BY22),0))</f>
      </c>
      <c r="BZ23" s="8">
        <f>IF($B20="","",ROUND(AVERAGE(BZ20:BZ22),0))</f>
      </c>
      <c r="CA23" s="7">
        <f aca="true" t="shared" si="20" ref="CA23:CG23">IF($B20="","",ROUND(AVERAGE(CA20:CA22),1))</f>
      </c>
      <c r="CB23" s="7">
        <f t="shared" si="20"/>
      </c>
      <c r="CC23" s="7">
        <f t="shared" si="20"/>
      </c>
      <c r="CD23" s="7">
        <f t="shared" si="20"/>
      </c>
      <c r="CE23" s="7">
        <f t="shared" si="20"/>
      </c>
      <c r="CF23" s="7">
        <f t="shared" si="20"/>
      </c>
      <c r="CG23" s="7">
        <f t="shared" si="20"/>
      </c>
      <c r="CH23" s="5">
        <f>IF($B20="","",SUM(BV23,BY23))</f>
      </c>
      <c r="CI23" s="56">
        <f>IF($B20="","",CH23/CH23*100)</f>
      </c>
      <c r="CJ23" s="4">
        <f>IF($B20="","",ROUND(AVERAGE(CJ20:CJ22),0))</f>
      </c>
      <c r="CK23" s="4">
        <f>IF($B20="","",ROUND(AVERAGE(CK20:CK22),0))</f>
      </c>
      <c r="CL23" s="13"/>
    </row>
    <row r="24" spans="1:90" s="84" customFormat="1" ht="24" customHeight="1" thickTop="1">
      <c r="A24" s="322">
        <f>IF($B$2="","",$B$2)</f>
      </c>
      <c r="B24" s="325"/>
      <c r="C24" s="363">
        <v>1</v>
      </c>
      <c r="D24" s="79"/>
      <c r="E24" s="80"/>
      <c r="F24" s="79"/>
      <c r="G24" s="79"/>
      <c r="H24" s="80"/>
      <c r="I24" s="80"/>
      <c r="J24" s="80"/>
      <c r="K24" s="80"/>
      <c r="L24" s="79"/>
      <c r="M24" s="81">
        <f>IF($L24=0,"",SUM(Z24,AB24,AD24,AF24,AH24,AJ24,AL24,AN24,AP24,AR24,AT24,AV24,AX24:BF24))</f>
      </c>
      <c r="N24" s="60" t="e">
        <f>AA24/Z24</f>
        <v>#DIV/0!</v>
      </c>
      <c r="O24" s="60" t="e">
        <f>AC24/AB24</f>
        <v>#DIV/0!</v>
      </c>
      <c r="P24" s="60" t="e">
        <f>AE24/AD24</f>
        <v>#DIV/0!</v>
      </c>
      <c r="Q24" s="60" t="e">
        <f>AG24/AF24</f>
        <v>#DIV/0!</v>
      </c>
      <c r="R24" s="60" t="e">
        <f>AI24/AH24</f>
        <v>#DIV/0!</v>
      </c>
      <c r="S24" s="60" t="e">
        <f>AK24/AJ24</f>
        <v>#DIV/0!</v>
      </c>
      <c r="T24" s="60" t="e">
        <f>AM24/AL24</f>
        <v>#DIV/0!</v>
      </c>
      <c r="U24" s="60" t="e">
        <f>AO24/AN24</f>
        <v>#DIV/0!</v>
      </c>
      <c r="V24" s="60" t="e">
        <f>AQ24/AP24</f>
        <v>#DIV/0!</v>
      </c>
      <c r="W24" s="60" t="e">
        <f>AS24/AR24</f>
        <v>#DIV/0!</v>
      </c>
      <c r="X24" s="60" t="e">
        <f>AU24/AT24</f>
        <v>#DIV/0!</v>
      </c>
      <c r="Y24" s="60" t="e">
        <f>AW24/AV24</f>
        <v>#DIV/0!</v>
      </c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79"/>
      <c r="AY24" s="79"/>
      <c r="AZ24" s="79"/>
      <c r="BA24" s="79"/>
      <c r="BB24" s="79"/>
      <c r="BC24" s="79"/>
      <c r="BD24" s="79"/>
      <c r="BE24" s="79"/>
      <c r="BF24" s="79"/>
      <c r="BG24" s="83">
        <f aca="true" t="shared" si="21" ref="BG24:BI26">IF($L24=0,"",AX24/$L24*100)</f>
      </c>
      <c r="BH24" s="83">
        <f t="shared" si="21"/>
      </c>
      <c r="BI24" s="83">
        <f t="shared" si="21"/>
      </c>
      <c r="BJ24" s="83">
        <f>IF($L24=0,"",IF($M24&gt;$L24,0,100*($L24-$M24)/L24))</f>
      </c>
      <c r="BK24" s="83">
        <f aca="true" t="shared" si="22" ref="BK24:BP26">IF($L24=0,"",BA24/$L24*100)</f>
      </c>
      <c r="BL24" s="83">
        <f t="shared" si="22"/>
      </c>
      <c r="BM24" s="83">
        <f t="shared" si="22"/>
      </c>
      <c r="BN24" s="126">
        <f t="shared" si="22"/>
      </c>
      <c r="BO24" s="83">
        <f t="shared" si="22"/>
      </c>
      <c r="BP24" s="83">
        <f t="shared" si="22"/>
      </c>
      <c r="BQ24" s="123">
        <f>IF($L24=0,"",AA24/1000*$B$5/$L24)</f>
      </c>
      <c r="BR24" s="123">
        <f>IF($L24=0,"",AC24/1000*$B$5/$L24)</f>
      </c>
      <c r="BS24" s="123">
        <f>IF($L24=0,"",AE24/1000*$B$5/$L24)</f>
      </c>
      <c r="BT24" s="123">
        <f>IF($L24=0,"",AG24/1000*$B$5/$L24)</f>
      </c>
      <c r="BU24" s="123">
        <f>IF($L24=0,"",AI24/1000*$B$5/$L24)</f>
      </c>
      <c r="BV24" s="123">
        <f>IF($L24=0,"",SUM(BQ24:BU24))</f>
      </c>
      <c r="BW24" s="124"/>
      <c r="BX24" s="125">
        <f>IF($L24=0,"",(Z24+AB24+AD24+AF24+AH24)*$B$5/$L24)</f>
      </c>
      <c r="BY24" s="123">
        <f>IF($L24=0,"",(AK24+AM24+AO24+AQ24+AS24+AU24+AW24)/1000*$B$5/$L24)</f>
      </c>
      <c r="BZ24" s="125">
        <f>IF($L24=0,"",(AJ24+AL24+AN24+AP24+AR24+AT24+AV24)*$B$5/$L24)</f>
      </c>
      <c r="CA24" s="126">
        <f>IF($L24=0,"",AJ24/$L24*100)</f>
      </c>
      <c r="CB24" s="126">
        <f>IF($L24=0,"",AL24/$L24*100)</f>
      </c>
      <c r="CC24" s="126">
        <f>IF($L24=0,"",AN24/$L24*100)</f>
      </c>
      <c r="CD24" s="126">
        <f>IF($L24=0,"",AP24/$L24*100)</f>
      </c>
      <c r="CE24" s="126">
        <f>IF($L24=0,"",AR24/$L24*100)</f>
      </c>
      <c r="CF24" s="126">
        <f>IF($L24=0,"",AT24/$L24*100)</f>
      </c>
      <c r="CG24" s="126">
        <f>IF($L24=0,"",AV24/$L24*100)</f>
      </c>
      <c r="CH24" s="123">
        <f>IF($L24=0,"",BV24+BY24)</f>
      </c>
      <c r="CI24" s="124"/>
      <c r="CJ24" s="123">
        <f>IF($L24=0,"",(AA24+AC24+AE24+AG24+AI24+AK24+AM24+AO24+AQ24+AS24+AU24+AW24)/(Z24+AB24+AD24+AF24+AH24+AJ24+AL24+AN24+AP24+AR24+AT24+AV24))</f>
      </c>
      <c r="CK24" s="60">
        <f>IF($L24=0,"",BV24/CH24*100)</f>
      </c>
      <c r="CL24" s="79"/>
    </row>
    <row r="25" spans="1:90" s="84" customFormat="1" ht="24" customHeight="1">
      <c r="A25" s="323"/>
      <c r="B25" s="326"/>
      <c r="C25" s="364">
        <v>2</v>
      </c>
      <c r="D25" s="85"/>
      <c r="E25" s="86"/>
      <c r="F25" s="85"/>
      <c r="G25" s="85"/>
      <c r="H25" s="86"/>
      <c r="I25" s="86"/>
      <c r="J25" s="86"/>
      <c r="K25" s="86"/>
      <c r="L25" s="85"/>
      <c r="M25" s="87">
        <f>IF($L25=0,"",SUM(Z25,AB25,AD25,AF25,AH25,AJ25,AL25,AN25,AP25,AR25,AT25,AV25,AX25:BF25))</f>
      </c>
      <c r="N25" s="61" t="e">
        <f>AA25/Z25</f>
        <v>#DIV/0!</v>
      </c>
      <c r="O25" s="61" t="e">
        <f>AC25/AB25</f>
        <v>#DIV/0!</v>
      </c>
      <c r="P25" s="61" t="e">
        <f>AE25/AD25</f>
        <v>#DIV/0!</v>
      </c>
      <c r="Q25" s="61" t="e">
        <f>AG25/AF25</f>
        <v>#DIV/0!</v>
      </c>
      <c r="R25" s="61" t="e">
        <f>AI25/AH25</f>
        <v>#DIV/0!</v>
      </c>
      <c r="S25" s="61" t="e">
        <f>AK25/AJ25</f>
        <v>#DIV/0!</v>
      </c>
      <c r="T25" s="61" t="e">
        <f>AM25/AL25</f>
        <v>#DIV/0!</v>
      </c>
      <c r="U25" s="61" t="e">
        <f>AO25/AN25</f>
        <v>#DIV/0!</v>
      </c>
      <c r="V25" s="61" t="e">
        <f>AQ25/AP25</f>
        <v>#DIV/0!</v>
      </c>
      <c r="W25" s="61" t="e">
        <f>AS25/AR25</f>
        <v>#DIV/0!</v>
      </c>
      <c r="X25" s="61" t="e">
        <f>AU25/AT25</f>
        <v>#DIV/0!</v>
      </c>
      <c r="Y25" s="61" t="e">
        <f>AW25/AV25</f>
        <v>#DIV/0!</v>
      </c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5"/>
      <c r="AY25" s="85"/>
      <c r="AZ25" s="85"/>
      <c r="BA25" s="85"/>
      <c r="BB25" s="85"/>
      <c r="BC25" s="85"/>
      <c r="BD25" s="85"/>
      <c r="BE25" s="85"/>
      <c r="BF25" s="85"/>
      <c r="BG25" s="89">
        <f t="shared" si="21"/>
      </c>
      <c r="BH25" s="89">
        <f t="shared" si="21"/>
      </c>
      <c r="BI25" s="89">
        <f t="shared" si="21"/>
      </c>
      <c r="BJ25" s="89">
        <f>IF($L25=0,"",IF($M25&gt;$L25,0,100*($L25-$M25)/L25))</f>
      </c>
      <c r="BK25" s="89">
        <f t="shared" si="22"/>
      </c>
      <c r="BL25" s="89">
        <f t="shared" si="22"/>
      </c>
      <c r="BM25" s="89">
        <f t="shared" si="22"/>
      </c>
      <c r="BN25" s="130">
        <f t="shared" si="22"/>
      </c>
      <c r="BO25" s="89">
        <f t="shared" si="22"/>
      </c>
      <c r="BP25" s="89">
        <f t="shared" si="22"/>
      </c>
      <c r="BQ25" s="127">
        <f>IF($L25=0,"",AA25/1000*$B$5/$L25)</f>
      </c>
      <c r="BR25" s="127">
        <f>IF($L25=0,"",AC25/1000*$B$5/$L25)</f>
      </c>
      <c r="BS25" s="127">
        <f>IF($L25=0,"",AE25/1000*$B$5/$L25)</f>
      </c>
      <c r="BT25" s="127">
        <f>IF($L25=0,"",AG25/1000*$B$5/$L25)</f>
      </c>
      <c r="BU25" s="127">
        <f>IF($L25=0,"",AI25/1000*$B$5/$L25)</f>
      </c>
      <c r="BV25" s="127">
        <f>IF($L25=0,"",SUM(BQ25:BU25))</f>
      </c>
      <c r="BW25" s="128"/>
      <c r="BX25" s="129">
        <f>IF($L25=0,"",(Z25+AB25+AD25+AF25+AH25)*$B$5/$L25)</f>
      </c>
      <c r="BY25" s="127">
        <f>IF($L25=0,"",(AK25+AM25+AO25+AQ25+AS25+AU25+AW25)/1000*$B$5/$L25)</f>
      </c>
      <c r="BZ25" s="129">
        <f>IF($L25=0,"",(AJ25+AL25+AN25+AP25+AR25+AT25+AV25)*$B$5/$L25)</f>
      </c>
      <c r="CA25" s="130">
        <f>IF($L25=0,"",AJ25/$L25*100)</f>
      </c>
      <c r="CB25" s="130">
        <f>IF($L25=0,"",AL25/$L25*100)</f>
      </c>
      <c r="CC25" s="130">
        <f>IF($L25=0,"",AN25/$L25*100)</f>
      </c>
      <c r="CD25" s="130">
        <f>IF($L25=0,"",AP25/$L25*100)</f>
      </c>
      <c r="CE25" s="130">
        <f>IF($L25=0,"",AR25/$L25*100)</f>
      </c>
      <c r="CF25" s="130">
        <f>IF($L25=0,"",AT25/$L25*100)</f>
      </c>
      <c r="CG25" s="130">
        <f>IF($L25=0,"",AV25/$L25*100)</f>
      </c>
      <c r="CH25" s="127">
        <f>IF($L25=0,"",BV25+BY25)</f>
      </c>
      <c r="CI25" s="128"/>
      <c r="CJ25" s="127">
        <f>IF($L25=0,"",(AA25+AC25+AE25+AG25+AI25+AK25+AM25+AO25+AQ25+AS25+AU25+AW25)/(Z25+AB25+AD25+AF25+AH25+AJ25+AL25+AN25+AP25+AR25+AT25+AV25))</f>
      </c>
      <c r="CK25" s="61">
        <f>IF($L25=0,"",BV25/CH25*100)</f>
      </c>
      <c r="CL25" s="85"/>
    </row>
    <row r="26" spans="1:90" s="84" customFormat="1" ht="39" customHeight="1">
      <c r="A26" s="324"/>
      <c r="B26" s="327"/>
      <c r="C26" s="365">
        <v>3</v>
      </c>
      <c r="D26" s="91"/>
      <c r="E26" s="92"/>
      <c r="F26" s="91"/>
      <c r="G26" s="91"/>
      <c r="H26" s="91"/>
      <c r="I26" s="91"/>
      <c r="J26" s="91"/>
      <c r="K26" s="91"/>
      <c r="L26" s="91"/>
      <c r="M26" s="93">
        <f>IF($L26=0,"",SUM(Z26,AB26,AD26,AF26,AH26,AJ26,AL26,AN26,AP26,AR26,AT26,AV26,AX26:BF26))</f>
      </c>
      <c r="N26" s="62" t="e">
        <f>AA26/Z26</f>
        <v>#DIV/0!</v>
      </c>
      <c r="O26" s="62" t="e">
        <f>AC26/AB26</f>
        <v>#DIV/0!</v>
      </c>
      <c r="P26" s="62" t="e">
        <f>AE26/AD26</f>
        <v>#DIV/0!</v>
      </c>
      <c r="Q26" s="62" t="e">
        <f>AG26/AF26</f>
        <v>#DIV/0!</v>
      </c>
      <c r="R26" s="62" t="e">
        <f>AI26/AH26</f>
        <v>#DIV/0!</v>
      </c>
      <c r="S26" s="62" t="e">
        <f>AK26/AJ26</f>
        <v>#DIV/0!</v>
      </c>
      <c r="T26" s="62" t="e">
        <f>AM26/AL26</f>
        <v>#DIV/0!</v>
      </c>
      <c r="U26" s="62" t="e">
        <f>AO26/AN26</f>
        <v>#DIV/0!</v>
      </c>
      <c r="V26" s="62" t="e">
        <f>AQ26/AP26</f>
        <v>#DIV/0!</v>
      </c>
      <c r="W26" s="62" t="e">
        <f>AS26/AR26</f>
        <v>#DIV/0!</v>
      </c>
      <c r="X26" s="62" t="e">
        <f>AU26/AT26</f>
        <v>#DIV/0!</v>
      </c>
      <c r="Y26" s="62" t="e">
        <f>AW26/AV26</f>
        <v>#DIV/0!</v>
      </c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1"/>
      <c r="AY26" s="91"/>
      <c r="AZ26" s="91"/>
      <c r="BA26" s="91"/>
      <c r="BB26" s="91"/>
      <c r="BC26" s="91"/>
      <c r="BD26" s="91"/>
      <c r="BE26" s="91"/>
      <c r="BF26" s="91"/>
      <c r="BG26" s="95">
        <f t="shared" si="21"/>
      </c>
      <c r="BH26" s="95">
        <f t="shared" si="21"/>
      </c>
      <c r="BI26" s="95">
        <f t="shared" si="21"/>
      </c>
      <c r="BJ26" s="95">
        <f>IF($L26=0,"",IF($M26&gt;$L26,0,100*($L26-$M26)/L26))</f>
      </c>
      <c r="BK26" s="95">
        <f t="shared" si="22"/>
      </c>
      <c r="BL26" s="95">
        <f t="shared" si="22"/>
      </c>
      <c r="BM26" s="95">
        <f t="shared" si="22"/>
      </c>
      <c r="BN26" s="134">
        <f t="shared" si="22"/>
      </c>
      <c r="BO26" s="95">
        <f t="shared" si="22"/>
      </c>
      <c r="BP26" s="95">
        <f t="shared" si="22"/>
      </c>
      <c r="BQ26" s="131">
        <f>IF($L26=0,"",AA26/1000*$B$5/$L26)</f>
      </c>
      <c r="BR26" s="131">
        <f>IF($L26=0,"",AC26/1000*$B$5/$L26)</f>
      </c>
      <c r="BS26" s="131">
        <f>IF($L26=0,"",AE26/1000*$B$5/$L26)</f>
      </c>
      <c r="BT26" s="131">
        <f>IF($L26=0,"",AG26/1000*$B$5/$L26)</f>
      </c>
      <c r="BU26" s="131">
        <f>IF($L26=0,"",AI26/1000*$B$5/$L26)</f>
      </c>
      <c r="BV26" s="131">
        <f>IF($L26=0,"",SUM(BQ26:BU26))</f>
      </c>
      <c r="BW26" s="132"/>
      <c r="BX26" s="133">
        <f>IF($L26=0,"",(Z26+AB26+AD26+AF26+AH26)*$B$5/$L26)</f>
      </c>
      <c r="BY26" s="131">
        <f>IF($L26=0,"",(AK26+AM26+AO26+AQ26+AS26+AU26+AW26)/1000*$B$5/$L26)</f>
      </c>
      <c r="BZ26" s="133">
        <f>IF($L26=0,"",(AJ26+AL26+AN26+AP26+AR26+AT26+AV26)*$B$5/$L26)</f>
      </c>
      <c r="CA26" s="134">
        <f>IF($L26=0,"",AJ26/$L26*100)</f>
      </c>
      <c r="CB26" s="134">
        <f>IF($L26=0,"",AL26/$L26*100)</f>
      </c>
      <c r="CC26" s="134">
        <f>IF($L26=0,"",AN26/$L26*100)</f>
      </c>
      <c r="CD26" s="134">
        <f>IF($L26=0,"",AP26/$L26*100)</f>
      </c>
      <c r="CE26" s="134">
        <f>IF($L26=0,"",AR26/$L26*100)</f>
      </c>
      <c r="CF26" s="134">
        <f>IF($L26=0,"",AT26/$L26*100)</f>
      </c>
      <c r="CG26" s="134">
        <f>IF($L26=0,"",AV26/$L26*100)</f>
      </c>
      <c r="CH26" s="131">
        <f>IF($L26=0,"",BV26+BY26)</f>
      </c>
      <c r="CI26" s="132"/>
      <c r="CJ26" s="135">
        <f>IF($L26=0,"",(AA26+AC26+AE26+AG26+AI26+AK26+AM26+AO26+AQ26+AS26+AU26+AW26)/(Z26+AB26+AD26+AF26+AH26+AJ26+AL26+AN26+AP26+AR26+AT26+AV26))</f>
      </c>
      <c r="CK26" s="90">
        <f>IF($L26=0,"",BV26/CH26*100)</f>
      </c>
      <c r="CL26" s="91"/>
    </row>
    <row r="27" spans="1:90" s="105" customFormat="1" ht="31.5" customHeight="1" thickBot="1">
      <c r="A27" s="96">
        <f>IF($B$2="","",$B$2)</f>
      </c>
      <c r="B27" s="97">
        <f>IF(B24="","",B24)</f>
      </c>
      <c r="C27" s="107" t="s">
        <v>81</v>
      </c>
      <c r="D27" s="99"/>
      <c r="E27" s="100">
        <f>IF(E24="","",E24)</f>
      </c>
      <c r="F27" s="101">
        <f>IF(F24="","",ROUND(AVERAGE(F24:F26),1))</f>
      </c>
      <c r="G27" s="101">
        <f>IF(G24="","",ROUND(AVERAGE(G24:G26),1))</f>
      </c>
      <c r="H27" s="100">
        <f>IF(H24="","",AVERAGE(H24:H26))</f>
      </c>
      <c r="I27" s="100">
        <f>IF(I24="","",AVERAGE(I24:I26))</f>
      </c>
      <c r="J27" s="100">
        <f>IF(J24="","",AVERAGE(J24:J26))</f>
      </c>
      <c r="K27" s="100">
        <f>IF(K24="","",AVERAGE(K24:K26))</f>
      </c>
      <c r="L27" s="98">
        <f>IF(L24="","",AVERAGE(L24:L26))</f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>
        <f aca="true" t="shared" si="23" ref="Z27:AE27">IF(Z24="","",AVERAGE(Z24:Z26))</f>
      </c>
      <c r="AA27" s="98">
        <f t="shared" si="23"/>
      </c>
      <c r="AB27" s="98">
        <f t="shared" si="23"/>
      </c>
      <c r="AC27" s="98">
        <f t="shared" si="23"/>
      </c>
      <c r="AD27" s="98">
        <f t="shared" si="23"/>
      </c>
      <c r="AE27" s="98">
        <f t="shared" si="23"/>
      </c>
      <c r="AF27" s="98"/>
      <c r="AG27" s="98"/>
      <c r="AH27" s="98">
        <f aca="true" t="shared" si="24" ref="AH27:AM27">IF(AH24="","",AVERAGE(AH24:AH26))</f>
      </c>
      <c r="AI27" s="98">
        <f t="shared" si="24"/>
      </c>
      <c r="AJ27" s="98">
        <f t="shared" si="24"/>
      </c>
      <c r="AK27" s="98">
        <f t="shared" si="24"/>
      </c>
      <c r="AL27" s="98">
        <f t="shared" si="24"/>
      </c>
      <c r="AM27" s="98">
        <f t="shared" si="24"/>
      </c>
      <c r="AN27" s="98"/>
      <c r="AO27" s="98"/>
      <c r="AP27" s="98"/>
      <c r="AQ27" s="98"/>
      <c r="AR27" s="98"/>
      <c r="AS27" s="98"/>
      <c r="AT27" s="98">
        <f aca="true" t="shared" si="25" ref="AT27:BF27">IF(AT24="","",AVERAGE(AT24:AT26))</f>
      </c>
      <c r="AU27" s="98">
        <f t="shared" si="25"/>
      </c>
      <c r="AV27" s="98">
        <f t="shared" si="25"/>
      </c>
      <c r="AW27" s="98">
        <f t="shared" si="25"/>
      </c>
      <c r="AX27" s="98">
        <f t="shared" si="25"/>
      </c>
      <c r="AY27" s="98">
        <f t="shared" si="25"/>
      </c>
      <c r="AZ27" s="98">
        <f t="shared" si="25"/>
      </c>
      <c r="BA27" s="98">
        <f t="shared" si="25"/>
      </c>
      <c r="BB27" s="98">
        <f t="shared" si="25"/>
      </c>
      <c r="BC27" s="98">
        <f t="shared" si="25"/>
      </c>
      <c r="BD27" s="98">
        <f t="shared" si="25"/>
      </c>
      <c r="BE27" s="98">
        <f t="shared" si="25"/>
      </c>
      <c r="BF27" s="98">
        <f t="shared" si="25"/>
      </c>
      <c r="BG27" s="102">
        <f aca="true" t="shared" si="26" ref="BG27:BP27">IF($B24="","",ROUND(AVERAGE(BG24:BG26),1))</f>
      </c>
      <c r="BH27" s="102">
        <f t="shared" si="26"/>
      </c>
      <c r="BI27" s="102">
        <f t="shared" si="26"/>
      </c>
      <c r="BJ27" s="102">
        <f t="shared" si="26"/>
      </c>
      <c r="BK27" s="102">
        <f t="shared" si="26"/>
      </c>
      <c r="BL27" s="102">
        <f t="shared" si="26"/>
      </c>
      <c r="BM27" s="102">
        <f t="shared" si="26"/>
      </c>
      <c r="BN27" s="139">
        <f t="shared" si="26"/>
      </c>
      <c r="BO27" s="102">
        <f t="shared" si="26"/>
      </c>
      <c r="BP27" s="102">
        <f t="shared" si="26"/>
      </c>
      <c r="BQ27" s="136">
        <f>IF($B24="","",ROUND(AVERAGE(BQ24:BQ26),0))</f>
      </c>
      <c r="BR27" s="136">
        <f>IF($B24="","",ROUND(AVERAGE(BR24:BR26),0))</f>
      </c>
      <c r="BS27" s="136">
        <f>IF($B24="","",ROUND(AVERAGE(BS24:BS26),0))</f>
      </c>
      <c r="BT27" s="136">
        <f>IF($B24="","",ROUND(AVERAGE(BT24:BT26),0))</f>
      </c>
      <c r="BU27" s="136">
        <f>IF($B24="","",ROUND(AVERAGE(BU24:BU26),0))</f>
      </c>
      <c r="BV27" s="136">
        <f>IF($B24="","",SUM(BQ27:BU27))</f>
      </c>
      <c r="BW27" s="137">
        <f>IF($B24="","",BV27/BV31*100)</f>
      </c>
      <c r="BX27" s="138">
        <f>IF($B24="","",ROUND(AVERAGE(BX24:BX26),0))</f>
      </c>
      <c r="BY27" s="138">
        <f>IF($B24="","",ROUND(AVERAGE(BY24:BY26),0))</f>
      </c>
      <c r="BZ27" s="138">
        <f>IF($B24="","",ROUND(AVERAGE(BZ24:BZ26),0))</f>
      </c>
      <c r="CA27" s="139">
        <f aca="true" t="shared" si="27" ref="CA27:CG27">IF($B24="","",ROUND(AVERAGE(CA24:CA26),1))</f>
      </c>
      <c r="CB27" s="139">
        <f t="shared" si="27"/>
      </c>
      <c r="CC27" s="139">
        <f t="shared" si="27"/>
      </c>
      <c r="CD27" s="139">
        <f t="shared" si="27"/>
      </c>
      <c r="CE27" s="139">
        <f t="shared" si="27"/>
      </c>
      <c r="CF27" s="139">
        <f t="shared" si="27"/>
      </c>
      <c r="CG27" s="139">
        <f t="shared" si="27"/>
      </c>
      <c r="CH27" s="140">
        <f>IF($B24="","",SUM(BV27,BY27))</f>
      </c>
      <c r="CI27" s="137">
        <f>IF($B24="","",CH27/CH31*100)</f>
      </c>
      <c r="CJ27" s="136">
        <f>IF($B24="","",ROUND(AVERAGE(CJ24:CJ26),0))</f>
      </c>
      <c r="CK27" s="103">
        <f>IF($B24="","",ROUND(AVERAGE(CK24:CK26),0))</f>
      </c>
      <c r="CL27" s="104"/>
    </row>
    <row r="28" spans="1:90" s="84" customFormat="1" ht="24" customHeight="1" thickTop="1">
      <c r="A28" s="322">
        <f>IF($B$2="","",$B$2)</f>
      </c>
      <c r="B28" s="325"/>
      <c r="C28" s="363">
        <v>1</v>
      </c>
      <c r="D28" s="79"/>
      <c r="E28" s="80"/>
      <c r="F28" s="79"/>
      <c r="G28" s="79"/>
      <c r="H28" s="80"/>
      <c r="I28" s="80"/>
      <c r="J28" s="80"/>
      <c r="K28" s="80"/>
      <c r="L28" s="79"/>
      <c r="M28" s="81">
        <f>IF($L28=0,"",SUM(Z28,AB28,AD28,AF28,AH28,AJ28,AL28,AN28,AP28,AR28,AT28,AV28,AX28:BF28))</f>
      </c>
      <c r="N28" s="60" t="e">
        <f>AA28/Z28</f>
        <v>#DIV/0!</v>
      </c>
      <c r="O28" s="60" t="e">
        <f>AC28/AB28</f>
        <v>#DIV/0!</v>
      </c>
      <c r="P28" s="60" t="e">
        <f>AE28/AD28</f>
        <v>#DIV/0!</v>
      </c>
      <c r="Q28" s="60" t="e">
        <f>AG28/AF28</f>
        <v>#DIV/0!</v>
      </c>
      <c r="R28" s="60" t="e">
        <f>AI28/AH28</f>
        <v>#DIV/0!</v>
      </c>
      <c r="S28" s="60" t="e">
        <f>AK28/AJ28</f>
        <v>#DIV/0!</v>
      </c>
      <c r="T28" s="60" t="e">
        <f>AM28/AL28</f>
        <v>#DIV/0!</v>
      </c>
      <c r="U28" s="60" t="e">
        <f>AO28/AN28</f>
        <v>#DIV/0!</v>
      </c>
      <c r="V28" s="60" t="e">
        <f>AQ28/AP28</f>
        <v>#DIV/0!</v>
      </c>
      <c r="W28" s="60" t="e">
        <f>AS28/AR28</f>
        <v>#DIV/0!</v>
      </c>
      <c r="X28" s="60" t="e">
        <f>AU28/AT28</f>
        <v>#DIV/0!</v>
      </c>
      <c r="Y28" s="60" t="e">
        <f>AW28/AV28</f>
        <v>#DIV/0!</v>
      </c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79"/>
      <c r="AY28" s="79"/>
      <c r="AZ28" s="79"/>
      <c r="BA28" s="79"/>
      <c r="BB28" s="79"/>
      <c r="BC28" s="79"/>
      <c r="BD28" s="79"/>
      <c r="BE28" s="79"/>
      <c r="BF28" s="79"/>
      <c r="BG28" s="83">
        <f aca="true" t="shared" si="28" ref="BG28:BI30">IF($L28=0,"",AX28/$L28*100)</f>
      </c>
      <c r="BH28" s="83">
        <f t="shared" si="28"/>
      </c>
      <c r="BI28" s="83">
        <f t="shared" si="28"/>
      </c>
      <c r="BJ28" s="83">
        <f>IF($L28=0,"",IF($M28&gt;$L28,0,100*($L28-$M28)/L28))</f>
      </c>
      <c r="BK28" s="83">
        <f aca="true" t="shared" si="29" ref="BK28:BP30">IF($L28=0,"",BA28/$L28*100)</f>
      </c>
      <c r="BL28" s="83">
        <f t="shared" si="29"/>
      </c>
      <c r="BM28" s="83">
        <f t="shared" si="29"/>
      </c>
      <c r="BN28" s="126">
        <f t="shared" si="29"/>
      </c>
      <c r="BO28" s="83">
        <f t="shared" si="29"/>
      </c>
      <c r="BP28" s="83">
        <f t="shared" si="29"/>
      </c>
      <c r="BQ28" s="123">
        <f>IF($L28=0,"",AA28/1000*$B$5/$L28)</f>
      </c>
      <c r="BR28" s="123">
        <f>IF($L28=0,"",AC28/1000*$B$5/$L28)</f>
      </c>
      <c r="BS28" s="123">
        <f>IF($L28=0,"",AE28/1000*$B$5/$L28)</f>
      </c>
      <c r="BT28" s="123">
        <f>IF($L28=0,"",AG28/1000*$B$5/$L28)</f>
      </c>
      <c r="BU28" s="123">
        <f>IF($L28=0,"",AI28/1000*$B$5/$L28)</f>
      </c>
      <c r="BV28" s="123">
        <f>IF($L28=0,"",SUM(BQ28:BU28))</f>
      </c>
      <c r="BW28" s="124"/>
      <c r="BX28" s="125">
        <f>IF($L28=0,"",(Z28+AB28+AD28+AF28+AH28)*$B$5/$L28)</f>
      </c>
      <c r="BY28" s="123">
        <f>IF($L28=0,"",(AK28+AM28+AO28+AQ28+AS28+AU28+AW28)/1000*$B$5/$L28)</f>
      </c>
      <c r="BZ28" s="125">
        <f>IF($L28=0,"",(AJ28+AL28+AN28+AP28+AR28+AT28+AV28)*$B$5/$L28)</f>
      </c>
      <c r="CA28" s="126">
        <f>IF($L28=0,"",AJ28/$L28*100)</f>
      </c>
      <c r="CB28" s="126">
        <f>IF($L28=0,"",AL28/$L28*100)</f>
      </c>
      <c r="CC28" s="126">
        <f>IF($L28=0,"",AN28/$L28*100)</f>
      </c>
      <c r="CD28" s="126">
        <f>IF($L28=0,"",AP28/$L28*100)</f>
      </c>
      <c r="CE28" s="126">
        <f>IF($L28=0,"",AR28/$L28*100)</f>
      </c>
      <c r="CF28" s="126">
        <f>IF($L28=0,"",AT28/$L28*100)</f>
      </c>
      <c r="CG28" s="126">
        <f>IF($L28=0,"",AV28/$L28*100)</f>
      </c>
      <c r="CH28" s="123">
        <f>IF($L28=0,"",BV28+BY28)</f>
      </c>
      <c r="CI28" s="124"/>
      <c r="CJ28" s="123">
        <f>IF($L28=0,"",(AA28+AC28+AE28+AG28+AI28+AK28+AM28+AO28+AQ28+AS28+AU28+AW28)/(Z28+AB28+AD28+AF28+AH28+AJ28+AL28+AN28+AP28+AR28+AT28+AV28))</f>
      </c>
      <c r="CK28" s="60">
        <f>IF($L28=0,"",BV28/CH28*100)</f>
      </c>
      <c r="CL28" s="79"/>
    </row>
    <row r="29" spans="1:90" s="84" customFormat="1" ht="24" customHeight="1">
      <c r="A29" s="323"/>
      <c r="B29" s="326"/>
      <c r="C29" s="364">
        <v>2</v>
      </c>
      <c r="D29" s="85"/>
      <c r="E29" s="86"/>
      <c r="F29" s="85"/>
      <c r="G29" s="85"/>
      <c r="H29" s="86"/>
      <c r="I29" s="86"/>
      <c r="J29" s="86"/>
      <c r="K29" s="86"/>
      <c r="L29" s="85"/>
      <c r="M29" s="87">
        <f>IF($L29=0,"",SUM(Z29,AB29,AD29,AF29,AH29,AJ29,AL29,AN29,AP29,AR29,AT29,AV29,AX29:BF29))</f>
      </c>
      <c r="N29" s="61" t="e">
        <f>AA29/Z29</f>
        <v>#DIV/0!</v>
      </c>
      <c r="O29" s="61" t="e">
        <f>AC29/AB29</f>
        <v>#DIV/0!</v>
      </c>
      <c r="P29" s="61" t="e">
        <f>AE29/AD29</f>
        <v>#DIV/0!</v>
      </c>
      <c r="Q29" s="61" t="e">
        <f>AG29/AF29</f>
        <v>#DIV/0!</v>
      </c>
      <c r="R29" s="61" t="e">
        <f>AI29/AH29</f>
        <v>#DIV/0!</v>
      </c>
      <c r="S29" s="61" t="e">
        <f>AK29/AJ29</f>
        <v>#DIV/0!</v>
      </c>
      <c r="T29" s="61" t="e">
        <f>AM29/AL29</f>
        <v>#DIV/0!</v>
      </c>
      <c r="U29" s="61" t="e">
        <f>AO29/AN29</f>
        <v>#DIV/0!</v>
      </c>
      <c r="V29" s="61" t="e">
        <f>AQ29/AP29</f>
        <v>#DIV/0!</v>
      </c>
      <c r="W29" s="61" t="e">
        <f>AS29/AR29</f>
        <v>#DIV/0!</v>
      </c>
      <c r="X29" s="61" t="e">
        <f>AU29/AT29</f>
        <v>#DIV/0!</v>
      </c>
      <c r="Y29" s="61" t="e">
        <f>AW29/AV29</f>
        <v>#DIV/0!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5"/>
      <c r="AY29" s="85"/>
      <c r="AZ29" s="85"/>
      <c r="BA29" s="85"/>
      <c r="BB29" s="85"/>
      <c r="BC29" s="85"/>
      <c r="BD29" s="85"/>
      <c r="BE29" s="85"/>
      <c r="BF29" s="85"/>
      <c r="BG29" s="89">
        <f t="shared" si="28"/>
      </c>
      <c r="BH29" s="89">
        <f t="shared" si="28"/>
      </c>
      <c r="BI29" s="89">
        <f t="shared" si="28"/>
      </c>
      <c r="BJ29" s="89">
        <f>IF($L29=0,"",IF($M29&gt;$L29,0,100*($L29-$M29)/L29))</f>
      </c>
      <c r="BK29" s="89">
        <f t="shared" si="29"/>
      </c>
      <c r="BL29" s="89">
        <f t="shared" si="29"/>
      </c>
      <c r="BM29" s="89">
        <f t="shared" si="29"/>
      </c>
      <c r="BN29" s="130">
        <f t="shared" si="29"/>
      </c>
      <c r="BO29" s="89">
        <f t="shared" si="29"/>
      </c>
      <c r="BP29" s="89">
        <f t="shared" si="29"/>
      </c>
      <c r="BQ29" s="127">
        <f>IF($L29=0,"",AA29/1000*$B$5/$L29)</f>
      </c>
      <c r="BR29" s="127">
        <f>IF($L29=0,"",AC29/1000*$B$5/$L29)</f>
      </c>
      <c r="BS29" s="127">
        <f>IF($L29=0,"",AE29/1000*$B$5/$L29)</f>
      </c>
      <c r="BT29" s="127">
        <f>IF($L29=0,"",AG29/1000*$B$5/$L29)</f>
      </c>
      <c r="BU29" s="127">
        <f>IF($L29=0,"",AI29/1000*$B$5/$L29)</f>
      </c>
      <c r="BV29" s="127">
        <f>IF($L29=0,"",SUM(BQ29:BU29))</f>
      </c>
      <c r="BW29" s="128"/>
      <c r="BX29" s="129">
        <f>IF($L29=0,"",(Z29+AB29+AD29+AF29+AH29)*$B$5/$L29)</f>
      </c>
      <c r="BY29" s="127">
        <f>IF($L29=0,"",(AK29+AM29+AO29+AQ29+AS29+AU29+AW29)/1000*$B$5/$L29)</f>
      </c>
      <c r="BZ29" s="129">
        <f>IF($L29=0,"",(AJ29+AL29+AN29+AP29+AR29+AT29+AV29)*$B$5/$L29)</f>
      </c>
      <c r="CA29" s="130">
        <f>IF($L29=0,"",AJ29/$L29*100)</f>
      </c>
      <c r="CB29" s="130">
        <f>IF($L29=0,"",AL29/$L29*100)</f>
      </c>
      <c r="CC29" s="130">
        <f>IF($L29=0,"",AN29/$L29*100)</f>
      </c>
      <c r="CD29" s="130">
        <f>IF($L29=0,"",AP29/$L29*100)</f>
      </c>
      <c r="CE29" s="130">
        <f>IF($L29=0,"",AR29/$L29*100)</f>
      </c>
      <c r="CF29" s="130">
        <f>IF($L29=0,"",AT29/$L29*100)</f>
      </c>
      <c r="CG29" s="130">
        <f>IF($L29=0,"",AV29/$L29*100)</f>
      </c>
      <c r="CH29" s="127">
        <f>IF($L29=0,"",BV29+BY29)</f>
      </c>
      <c r="CI29" s="128"/>
      <c r="CJ29" s="127">
        <f>IF($L29=0,"",(AA29+AC29+AE29+AG29+AI29+AK29+AM29+AO29+AQ29+AS29+AU29+AW29)/(Z29+AB29+AD29+AF29+AH29+AJ29+AL29+AN29+AP29+AR29+AT29+AV29))</f>
      </c>
      <c r="CK29" s="61">
        <f>IF($L29=0,"",BV29/CH29*100)</f>
      </c>
      <c r="CL29" s="85"/>
    </row>
    <row r="30" spans="1:90" s="84" customFormat="1" ht="30" customHeight="1">
      <c r="A30" s="324"/>
      <c r="B30" s="327"/>
      <c r="C30" s="365">
        <v>3</v>
      </c>
      <c r="D30" s="91"/>
      <c r="E30" s="92"/>
      <c r="F30" s="91"/>
      <c r="G30" s="91"/>
      <c r="H30" s="91"/>
      <c r="I30" s="91"/>
      <c r="J30" s="91"/>
      <c r="K30" s="91"/>
      <c r="L30" s="91"/>
      <c r="M30" s="93">
        <f>IF($L30=0,"",SUM(Z30,AB30,AD30,AF30,AH30,AJ30,AL30,AN30,AP30,AR30,AT30,AV30,AX30:BF30))</f>
      </c>
      <c r="N30" s="62" t="e">
        <f>AA30/Z30</f>
        <v>#DIV/0!</v>
      </c>
      <c r="O30" s="62" t="e">
        <f>AC30/AB30</f>
        <v>#DIV/0!</v>
      </c>
      <c r="P30" s="62" t="e">
        <f>AE30/AD30</f>
        <v>#DIV/0!</v>
      </c>
      <c r="Q30" s="62" t="e">
        <f>AG30/AF30</f>
        <v>#DIV/0!</v>
      </c>
      <c r="R30" s="62" t="e">
        <f>AI30/AH30</f>
        <v>#DIV/0!</v>
      </c>
      <c r="S30" s="62" t="e">
        <f>AK30/AJ30</f>
        <v>#DIV/0!</v>
      </c>
      <c r="T30" s="62" t="e">
        <f>AM30/AL30</f>
        <v>#DIV/0!</v>
      </c>
      <c r="U30" s="62" t="e">
        <f>AO30/AN30</f>
        <v>#DIV/0!</v>
      </c>
      <c r="V30" s="62" t="e">
        <f>AQ30/AP30</f>
        <v>#DIV/0!</v>
      </c>
      <c r="W30" s="62" t="e">
        <f>AS30/AR30</f>
        <v>#DIV/0!</v>
      </c>
      <c r="X30" s="62" t="e">
        <f>AU30/AT30</f>
        <v>#DIV/0!</v>
      </c>
      <c r="Y30" s="62" t="e">
        <f>AW30/AV30</f>
        <v>#DIV/0!</v>
      </c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1"/>
      <c r="AY30" s="91"/>
      <c r="AZ30" s="91"/>
      <c r="BA30" s="91"/>
      <c r="BB30" s="91"/>
      <c r="BC30" s="91"/>
      <c r="BD30" s="91"/>
      <c r="BE30" s="91"/>
      <c r="BF30" s="91"/>
      <c r="BG30" s="95">
        <f t="shared" si="28"/>
      </c>
      <c r="BH30" s="95">
        <f t="shared" si="28"/>
      </c>
      <c r="BI30" s="95">
        <f t="shared" si="28"/>
      </c>
      <c r="BJ30" s="95">
        <f>IF($L30=0,"",IF($M30&gt;$L30,0,100*($L30-$M30)/L30))</f>
      </c>
      <c r="BK30" s="95">
        <f t="shared" si="29"/>
      </c>
      <c r="BL30" s="95">
        <f t="shared" si="29"/>
      </c>
      <c r="BM30" s="95">
        <f t="shared" si="29"/>
      </c>
      <c r="BN30" s="134">
        <f t="shared" si="29"/>
      </c>
      <c r="BO30" s="95">
        <f t="shared" si="29"/>
      </c>
      <c r="BP30" s="95">
        <f t="shared" si="29"/>
      </c>
      <c r="BQ30" s="131">
        <f>IF($L30=0,"",AA30/1000*$B$5/$L30)</f>
      </c>
      <c r="BR30" s="131">
        <f>IF($L30=0,"",AC30/1000*$B$5/$L30)</f>
      </c>
      <c r="BS30" s="131">
        <f>IF($L30=0,"",AE30/1000*$B$5/$L30)</f>
      </c>
      <c r="BT30" s="131">
        <f>IF($L30=0,"",AG30/1000*$B$5/$L30)</f>
      </c>
      <c r="BU30" s="131">
        <f>IF($L30=0,"",AI30/1000*$B$5/$L30)</f>
      </c>
      <c r="BV30" s="131">
        <f>IF($L30=0,"",SUM(BQ30:BU30))</f>
      </c>
      <c r="BW30" s="132"/>
      <c r="BX30" s="133">
        <f>IF($L30=0,"",(Z30+AB30+AD30+AF30+AH30)*$B$5/$L30)</f>
      </c>
      <c r="BY30" s="131">
        <f>IF($L30=0,"",(AK30+AM30+AO30+AQ30+AS30+AU30+AW30)/1000*$B$5/$L30)</f>
      </c>
      <c r="BZ30" s="133">
        <f>IF($L30=0,"",(AJ30+AL30+AN30+AP30+AR30+AT30+AV30)*$B$5/$L30)</f>
      </c>
      <c r="CA30" s="134">
        <f>IF($L30=0,"",AJ30/$L30*100)</f>
      </c>
      <c r="CB30" s="134">
        <f>IF($L30=0,"",AL30/$L30*100)</f>
      </c>
      <c r="CC30" s="134">
        <f>IF($L30=0,"",AN30/$L30*100)</f>
      </c>
      <c r="CD30" s="134">
        <f>IF($L30=0,"",AP30/$L30*100)</f>
      </c>
      <c r="CE30" s="134">
        <f>IF($L30=0,"",AR30/$L30*100)</f>
      </c>
      <c r="CF30" s="134">
        <f>IF($L30=0,"",AT30/$L30*100)</f>
      </c>
      <c r="CG30" s="134">
        <f>IF($L30=0,"",AV30/$L30*100)</f>
      </c>
      <c r="CH30" s="131">
        <f>IF($L30=0,"",BV30+BY30)</f>
      </c>
      <c r="CI30" s="132"/>
      <c r="CJ30" s="135">
        <f>IF($L30=0,"",(AA30+AC30+AE30+AG30+AI30+AK30+AM30+AO30+AQ30+AS30+AU30+AW30)/(Z30+AB30+AD30+AF30+AH30+AJ30+AL30+AN30+AP30+AR30+AT30+AV30))</f>
      </c>
      <c r="CK30" s="90">
        <f>IF($L30=0,"",BV30/CH30*100)</f>
      </c>
      <c r="CL30" s="91"/>
    </row>
    <row r="31" spans="1:90" s="114" customFormat="1" ht="30" customHeight="1" thickBot="1">
      <c r="A31" s="96">
        <f>IF($B$2="","",$B$2)</f>
      </c>
      <c r="B31" s="106">
        <f>IF(B28="","",B28)</f>
      </c>
      <c r="C31" s="107" t="s">
        <v>81</v>
      </c>
      <c r="D31" s="108"/>
      <c r="E31" s="109">
        <f>IF(E28="","",E28)</f>
      </c>
      <c r="F31" s="110">
        <f>IF(F28="","",ROUND(AVERAGE(F28:F30),1))</f>
      </c>
      <c r="G31" s="110">
        <f>IF(G28="","",ROUND(AVERAGE(G28:G30),1))</f>
      </c>
      <c r="H31" s="109">
        <f>IF(H28="","",AVERAGE(H28:H30))</f>
      </c>
      <c r="I31" s="109">
        <f>IF(I28="","",AVERAGE(I28:I30))</f>
      </c>
      <c r="J31" s="109">
        <f>IF(J28="","",AVERAGE(J28:J30))</f>
      </c>
      <c r="K31" s="109">
        <f>IF(K28="","",AVERAGE(K28:K30))</f>
      </c>
      <c r="L31" s="107">
        <f>IF(L28="","",AVERAGE(L28:L30))</f>
      </c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>
        <f aca="true" t="shared" si="30" ref="Z31:AF31">IF(Z28="","",AVERAGE(Z28:Z30))</f>
      </c>
      <c r="AA31" s="107">
        <f t="shared" si="30"/>
      </c>
      <c r="AB31" s="107">
        <f t="shared" si="30"/>
      </c>
      <c r="AC31" s="107">
        <f t="shared" si="30"/>
      </c>
      <c r="AD31" s="107">
        <f t="shared" si="30"/>
      </c>
      <c r="AE31" s="107">
        <f t="shared" si="30"/>
      </c>
      <c r="AF31" s="107">
        <f t="shared" si="30"/>
      </c>
      <c r="AG31" s="107">
        <f aca="true" t="shared" si="31" ref="AG31:AS31">IF(AG28="","",AVERAGE(AG28:AG30))</f>
      </c>
      <c r="AH31" s="107">
        <f t="shared" si="31"/>
      </c>
      <c r="AI31" s="107">
        <f t="shared" si="31"/>
      </c>
      <c r="AJ31" s="107">
        <f t="shared" si="31"/>
      </c>
      <c r="AK31" s="107">
        <f t="shared" si="31"/>
      </c>
      <c r="AL31" s="107">
        <f t="shared" si="31"/>
      </c>
      <c r="AM31" s="107">
        <f t="shared" si="31"/>
      </c>
      <c r="AN31" s="107">
        <f t="shared" si="31"/>
      </c>
      <c r="AO31" s="107">
        <f t="shared" si="31"/>
      </c>
      <c r="AP31" s="107">
        <f t="shared" si="31"/>
      </c>
      <c r="AQ31" s="107">
        <f t="shared" si="31"/>
      </c>
      <c r="AR31" s="107">
        <f t="shared" si="31"/>
      </c>
      <c r="AS31" s="107">
        <f t="shared" si="31"/>
      </c>
      <c r="AT31" s="107"/>
      <c r="AU31" s="107"/>
      <c r="AV31" s="107"/>
      <c r="AW31" s="107"/>
      <c r="AX31" s="107"/>
      <c r="AY31" s="107"/>
      <c r="AZ31" s="107"/>
      <c r="BA31" s="107">
        <f aca="true" t="shared" si="32" ref="BA31:BF31">IF(BA28="","",AVERAGE(BA28:BA30))</f>
      </c>
      <c r="BB31" s="107">
        <f t="shared" si="32"/>
      </c>
      <c r="BC31" s="107">
        <f t="shared" si="32"/>
      </c>
      <c r="BD31" s="107">
        <f t="shared" si="32"/>
      </c>
      <c r="BE31" s="107">
        <f t="shared" si="32"/>
      </c>
      <c r="BF31" s="107">
        <f t="shared" si="32"/>
      </c>
      <c r="BG31" s="111">
        <f aca="true" t="shared" si="33" ref="BG31:BP31">IF($B28="","",ROUND(AVERAGE(BG28:BG30),1))</f>
      </c>
      <c r="BH31" s="111">
        <f t="shared" si="33"/>
      </c>
      <c r="BI31" s="111">
        <f t="shared" si="33"/>
      </c>
      <c r="BJ31" s="111">
        <f t="shared" si="33"/>
      </c>
      <c r="BK31" s="111">
        <f t="shared" si="33"/>
      </c>
      <c r="BL31" s="111">
        <f t="shared" si="33"/>
      </c>
      <c r="BM31" s="111">
        <f t="shared" si="33"/>
      </c>
      <c r="BN31" s="144">
        <f t="shared" si="33"/>
      </c>
      <c r="BO31" s="111">
        <f t="shared" si="33"/>
      </c>
      <c r="BP31" s="111">
        <f t="shared" si="33"/>
      </c>
      <c r="BQ31" s="141">
        <f>IF($B28="","",ROUND(AVERAGE(BQ28:BQ30),0))</f>
      </c>
      <c r="BR31" s="141">
        <f>IF($B28="","",ROUND(AVERAGE(BR28:BR30),0))</f>
      </c>
      <c r="BS31" s="141">
        <f>IF($B28="","",ROUND(AVERAGE(BS28:BS30),0))</f>
      </c>
      <c r="BT31" s="141">
        <f>IF($B28="","",ROUND(AVERAGE(BT28:BT30),0))</f>
      </c>
      <c r="BU31" s="141">
        <f>IF($B28="","",ROUND(AVERAGE(BU28:BU30),0))</f>
      </c>
      <c r="BV31" s="141">
        <f>IF($B28="","",SUM(BQ31:BU31))</f>
      </c>
      <c r="BW31" s="142">
        <f>IF($B28="","",BV31/BV31*100)</f>
      </c>
      <c r="BX31" s="143">
        <f>IF($B28="","",ROUND(AVERAGE(BX28:BX30),0))</f>
      </c>
      <c r="BY31" s="143">
        <f>IF($B28="","",ROUND(AVERAGE(BY28:BY30),0))</f>
      </c>
      <c r="BZ31" s="143">
        <f>IF($B28="","",ROUND(AVERAGE(BZ28:BZ30),0))</f>
      </c>
      <c r="CA31" s="144">
        <f aca="true" t="shared" si="34" ref="CA31:CG31">IF($B28="","",ROUND(AVERAGE(CA28:CA30),1))</f>
      </c>
      <c r="CB31" s="144">
        <f t="shared" si="34"/>
      </c>
      <c r="CC31" s="144">
        <f t="shared" si="34"/>
      </c>
      <c r="CD31" s="144">
        <f t="shared" si="34"/>
      </c>
      <c r="CE31" s="144">
        <f t="shared" si="34"/>
      </c>
      <c r="CF31" s="144">
        <f t="shared" si="34"/>
      </c>
      <c r="CG31" s="144">
        <f t="shared" si="34"/>
      </c>
      <c r="CH31" s="145">
        <f>IF($B28="","",SUM(BV31,BY31))</f>
      </c>
      <c r="CI31" s="142">
        <f>IF($B28="","",CH31/CH31*100)</f>
      </c>
      <c r="CJ31" s="141">
        <f>IF($B28="","",ROUND(AVERAGE(CJ28:CJ30),0))</f>
      </c>
      <c r="CK31" s="112">
        <f>IF($B28="","",ROUND(AVERAGE(CK28:CK30),0))</f>
      </c>
      <c r="CL31" s="113"/>
    </row>
    <row r="32" spans="1:90" ht="41.25" customHeight="1" thickTop="1">
      <c r="A32" s="328">
        <f>IF($B$2="","",$B$2)</f>
      </c>
      <c r="B32" s="331"/>
      <c r="C32" s="366">
        <v>1</v>
      </c>
      <c r="D32" s="24"/>
      <c r="E32" s="25"/>
      <c r="F32" s="24"/>
      <c r="G32" s="24"/>
      <c r="H32" s="25"/>
      <c r="I32" s="25"/>
      <c r="J32" s="25"/>
      <c r="K32" s="25"/>
      <c r="L32" s="24"/>
      <c r="M32" s="26">
        <f>IF($L32=0,"",SUM(Z32,AB32,AD32,AF32,AH32,AJ32,AL32,AN32,AP32,AR32,AT32,AV32,AX32:BF32))</f>
      </c>
      <c r="N32" s="27" t="e">
        <f>AA32/Z32</f>
        <v>#DIV/0!</v>
      </c>
      <c r="O32" s="27" t="e">
        <f>AC32/AB32</f>
        <v>#DIV/0!</v>
      </c>
      <c r="P32" s="27" t="e">
        <f>AE32/AD32</f>
        <v>#DIV/0!</v>
      </c>
      <c r="Q32" s="27" t="e">
        <f>AG32/AF32</f>
        <v>#DIV/0!</v>
      </c>
      <c r="R32" s="27" t="e">
        <f>AI32/AH32</f>
        <v>#DIV/0!</v>
      </c>
      <c r="S32" s="27" t="e">
        <f>AK32/AJ32</f>
        <v>#DIV/0!</v>
      </c>
      <c r="T32" s="27" t="e">
        <f>AM32/AL32</f>
        <v>#DIV/0!</v>
      </c>
      <c r="U32" s="27" t="e">
        <f>AO32/AN32</f>
        <v>#DIV/0!</v>
      </c>
      <c r="V32" s="27" t="e">
        <f>AQ32/AP32</f>
        <v>#DIV/0!</v>
      </c>
      <c r="W32" s="27" t="e">
        <f>AS32/AR32</f>
        <v>#DIV/0!</v>
      </c>
      <c r="X32" s="27" t="e">
        <f>AU32/AT32</f>
        <v>#DIV/0!</v>
      </c>
      <c r="Y32" s="27" t="e">
        <f>AW32/AV32</f>
        <v>#DIV/0!</v>
      </c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4"/>
      <c r="AY32" s="24"/>
      <c r="AZ32" s="24"/>
      <c r="BA32" s="24"/>
      <c r="BB32" s="24"/>
      <c r="BC32" s="24"/>
      <c r="BD32" s="24"/>
      <c r="BE32" s="24"/>
      <c r="BF32" s="24"/>
      <c r="BG32" s="29">
        <f aca="true" t="shared" si="35" ref="BG32:BI34">IF($L32=0,"",AX32/$L32*100)</f>
      </c>
      <c r="BH32" s="29">
        <f t="shared" si="35"/>
      </c>
      <c r="BI32" s="29">
        <f t="shared" si="35"/>
      </c>
      <c r="BJ32" s="29">
        <f>IF($L32=0,"",IF($M32&gt;$L32,0,100*($L32-$M32)/L32))</f>
      </c>
      <c r="BK32" s="29">
        <f aca="true" t="shared" si="36" ref="BK32:BP34">IF($L32=0,"",BA32/$L32*100)</f>
      </c>
      <c r="BL32" s="29">
        <f t="shared" si="36"/>
      </c>
      <c r="BM32" s="29">
        <f t="shared" si="36"/>
      </c>
      <c r="BN32" s="29">
        <f t="shared" si="36"/>
      </c>
      <c r="BO32" s="29">
        <f t="shared" si="36"/>
      </c>
      <c r="BP32" s="29">
        <f t="shared" si="36"/>
      </c>
      <c r="BQ32" s="30">
        <f>IF($L32=0,"",AA32/1000*$B$5/$L32)</f>
      </c>
      <c r="BR32" s="30">
        <f>IF($L32=0,"",AC32/1000*$B$5/$L32)</f>
      </c>
      <c r="BS32" s="30">
        <f>IF($L32=0,"",AE32/1000*$B$5/$L32)</f>
      </c>
      <c r="BT32" s="30">
        <f>IF($L32=0,"",AG32/1000*$B$5/$L32)</f>
      </c>
      <c r="BU32" s="30">
        <f>IF($L32=0,"",AI32/1000*$B$5/$L32)</f>
      </c>
      <c r="BV32" s="30">
        <f>IF($L32=0,"",SUM(BQ32:BU32))</f>
      </c>
      <c r="BW32" s="53"/>
      <c r="BX32" s="31">
        <f>IF($L32=0,"",(Z32+AB32+AD32+AF32+AH32)*$B$5/$L32)</f>
      </c>
      <c r="BY32" s="30">
        <f>IF($L32=0,"",(AK32+AM32+AO32+AQ32+AS32+AU32+AW32)/1000*$B$5/$L32)</f>
      </c>
      <c r="BZ32" s="31">
        <f>IF($L32=0,"",(AJ32+AL32+AN32+AP32+AR32+AT32+AV32)*$B$5/$L32)</f>
      </c>
      <c r="CA32" s="29">
        <f>IF($L32=0,"",AJ32/$L32*100)</f>
      </c>
      <c r="CB32" s="29">
        <f>IF($L32=0,"",AL32/$L32*100)</f>
      </c>
      <c r="CC32" s="29">
        <f>IF($L32=0,"",AN32/$L32*100)</f>
      </c>
      <c r="CD32" s="29">
        <f>IF($L32=0,"",AP32/$L32*100)</f>
      </c>
      <c r="CE32" s="29">
        <f>IF($L32=0,"",AR32/$L32*100)</f>
      </c>
      <c r="CF32" s="29">
        <f>IF($L32=0,"",AT32/$L32*100)</f>
      </c>
      <c r="CG32" s="29">
        <f>IF($L32=0,"",AV32/$L32*100)</f>
      </c>
      <c r="CH32" s="30">
        <f>IF($L32=0,"",BV32+BY32)</f>
      </c>
      <c r="CI32" s="53"/>
      <c r="CJ32" s="30">
        <f>IF($L32=0,"",(AA32+AC32+AE32+AG32+AI32+AK32+AM32+AO32+AQ32+AS32+AU32+AW32)/(Z32+AB32+AD32+AF32+AH32+AJ32+AL32+AN32+AP32+AR32+AT32+AV32))</f>
      </c>
      <c r="CK32" s="30">
        <f>IF($L32=0,"",BV32/CH32*100)</f>
      </c>
      <c r="CL32" s="24"/>
    </row>
    <row r="33" spans="1:90" ht="41.25" customHeight="1">
      <c r="A33" s="329"/>
      <c r="B33" s="332"/>
      <c r="C33" s="367">
        <v>2</v>
      </c>
      <c r="D33" s="32"/>
      <c r="E33" s="33"/>
      <c r="F33" s="32"/>
      <c r="G33" s="32"/>
      <c r="H33" s="33"/>
      <c r="I33" s="33"/>
      <c r="J33" s="33"/>
      <c r="K33" s="33"/>
      <c r="L33" s="32"/>
      <c r="M33" s="34">
        <f>IF($L33=0,"",SUM(Z33,AB33,AD33,AF33,AH33,AJ33,AL33,AN33,AP33,AR33,AT33,AV33,AX33:BF33))</f>
      </c>
      <c r="N33" s="35" t="e">
        <f>AA33/Z33</f>
        <v>#DIV/0!</v>
      </c>
      <c r="O33" s="35" t="e">
        <f>AC33/AB33</f>
        <v>#DIV/0!</v>
      </c>
      <c r="P33" s="35" t="e">
        <f>AE33/AD33</f>
        <v>#DIV/0!</v>
      </c>
      <c r="Q33" s="35" t="e">
        <f>AG33/AF33</f>
        <v>#DIV/0!</v>
      </c>
      <c r="R33" s="35" t="e">
        <f>AI33/AH33</f>
        <v>#DIV/0!</v>
      </c>
      <c r="S33" s="35" t="e">
        <f>AK33/AJ33</f>
        <v>#DIV/0!</v>
      </c>
      <c r="T33" s="35" t="e">
        <f>AM33/AL33</f>
        <v>#DIV/0!</v>
      </c>
      <c r="U33" s="35" t="e">
        <f>AO33/AN33</f>
        <v>#DIV/0!</v>
      </c>
      <c r="V33" s="35" t="e">
        <f>AQ33/AP33</f>
        <v>#DIV/0!</v>
      </c>
      <c r="W33" s="35" t="e">
        <f>AS33/AR33</f>
        <v>#DIV/0!</v>
      </c>
      <c r="X33" s="35" t="e">
        <f>AU33/AT33</f>
        <v>#DIV/0!</v>
      </c>
      <c r="Y33" s="35" t="e">
        <f>AW33/AV33</f>
        <v>#DIV/0!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2"/>
      <c r="AY33" s="32"/>
      <c r="AZ33" s="32"/>
      <c r="BA33" s="32"/>
      <c r="BB33" s="32"/>
      <c r="BC33" s="32"/>
      <c r="BD33" s="32"/>
      <c r="BE33" s="32"/>
      <c r="BF33" s="32"/>
      <c r="BG33" s="37">
        <f t="shared" si="35"/>
      </c>
      <c r="BH33" s="37">
        <f t="shared" si="35"/>
      </c>
      <c r="BI33" s="37">
        <f t="shared" si="35"/>
      </c>
      <c r="BJ33" s="37">
        <f>IF($L33=0,"",IF($M33&gt;$L33,0,100*($L33-$M33)/L33))</f>
      </c>
      <c r="BK33" s="37">
        <f t="shared" si="36"/>
      </c>
      <c r="BL33" s="37">
        <f t="shared" si="36"/>
      </c>
      <c r="BM33" s="37">
        <f t="shared" si="36"/>
      </c>
      <c r="BN33" s="37">
        <f t="shared" si="36"/>
      </c>
      <c r="BO33" s="37">
        <f t="shared" si="36"/>
      </c>
      <c r="BP33" s="37">
        <f t="shared" si="36"/>
      </c>
      <c r="BQ33" s="38">
        <f>IF($L33=0,"",AA33/1000*$B$5/$L33)</f>
      </c>
      <c r="BR33" s="38">
        <f>IF($L33=0,"",AC33/1000*$B$5/$L33)</f>
      </c>
      <c r="BS33" s="38">
        <f>IF($L33=0,"",AE33/1000*$B$5/$L33)</f>
      </c>
      <c r="BT33" s="38">
        <f>IF($L33=0,"",AG33/1000*$B$5/$L33)</f>
      </c>
      <c r="BU33" s="38">
        <f>IF($L33=0,"",AI33/1000*$B$5/$L33)</f>
      </c>
      <c r="BV33" s="38">
        <f>IF($L33=0,"",SUM(BQ33:BU33))</f>
      </c>
      <c r="BW33" s="54"/>
      <c r="BX33" s="39">
        <f>IF($L33=0,"",(Z33+AB33+AD33+AF33+AH33)*$B$5/$L33)</f>
      </c>
      <c r="BY33" s="38">
        <f>IF($L33=0,"",(AK33+AM33+AO33+AQ33+AS33+AU33+AW33)/1000*$B$5/$L33)</f>
      </c>
      <c r="BZ33" s="39">
        <f>IF($L33=0,"",(AJ33+AL33+AN33+AP33+AR33+AT33+AV33)*$B$5/$L33)</f>
      </c>
      <c r="CA33" s="37">
        <f>IF($L33=0,"",AJ33/$L33*100)</f>
      </c>
      <c r="CB33" s="37">
        <f>IF($L33=0,"",AL33/$L33*100)</f>
      </c>
      <c r="CC33" s="37">
        <f>IF($L33=0,"",AN33/$L33*100)</f>
      </c>
      <c r="CD33" s="37">
        <f>IF($L33=0,"",AP33/$L33*100)</f>
      </c>
      <c r="CE33" s="37">
        <f>IF($L33=0,"",AR33/$L33*100)</f>
      </c>
      <c r="CF33" s="37">
        <f>IF($L33=0,"",AT33/$L33*100)</f>
      </c>
      <c r="CG33" s="37">
        <f>IF($L33=0,"",AV33/$L33*100)</f>
      </c>
      <c r="CH33" s="38">
        <f>IF($L33=0,"",BV33+BY33)</f>
      </c>
      <c r="CI33" s="54"/>
      <c r="CJ33" s="38">
        <f>IF($L33=0,"",(AA33+AC33+AE33+AG33+AI33+AK33+AM33+AO33+AQ33+AS33+AU33+AW33)/(Z33+AB33+AD33+AF33+AH33+AJ33+AL33+AN33+AP33+AR33+AT33+AV33))</f>
      </c>
      <c r="CK33" s="38">
        <f>IF($L33=0,"",BV33/CH33*100)</f>
      </c>
      <c r="CL33" s="32"/>
    </row>
    <row r="34" spans="1:90" ht="30" customHeight="1">
      <c r="A34" s="330"/>
      <c r="B34" s="333"/>
      <c r="C34" s="368">
        <v>3</v>
      </c>
      <c r="D34" s="41"/>
      <c r="E34" s="42"/>
      <c r="F34" s="41"/>
      <c r="G34" s="41"/>
      <c r="H34" s="41"/>
      <c r="I34" s="41"/>
      <c r="J34" s="41"/>
      <c r="K34" s="41"/>
      <c r="L34" s="41"/>
      <c r="M34" s="43">
        <f>IF($L34=0,"",SUM(Z34,AB34,AD34,AF34,AH34,AJ34,AL34,AN34,AP34,AR34,AT34,AV34,AX34:BF34))</f>
      </c>
      <c r="N34" s="44" t="e">
        <f>AA34/Z34</f>
        <v>#DIV/0!</v>
      </c>
      <c r="O34" s="44" t="e">
        <f>AC34/AB34</f>
        <v>#DIV/0!</v>
      </c>
      <c r="P34" s="44" t="e">
        <f>AE34/AD34</f>
        <v>#DIV/0!</v>
      </c>
      <c r="Q34" s="44" t="e">
        <f>AG34/AF34</f>
        <v>#DIV/0!</v>
      </c>
      <c r="R34" s="44" t="e">
        <f>AI34/AH34</f>
        <v>#DIV/0!</v>
      </c>
      <c r="S34" s="44" t="e">
        <f>AK34/AJ34</f>
        <v>#DIV/0!</v>
      </c>
      <c r="T34" s="44" t="e">
        <f>AM34/AL34</f>
        <v>#DIV/0!</v>
      </c>
      <c r="U34" s="44" t="e">
        <f>AO34/AN34</f>
        <v>#DIV/0!</v>
      </c>
      <c r="V34" s="44" t="e">
        <f>AQ34/AP34</f>
        <v>#DIV/0!</v>
      </c>
      <c r="W34" s="44" t="e">
        <f>AS34/AR34</f>
        <v>#DIV/0!</v>
      </c>
      <c r="X34" s="44" t="e">
        <f>AU34/AT34</f>
        <v>#DIV/0!</v>
      </c>
      <c r="Y34" s="44" t="e">
        <f>AW34/AV34</f>
        <v>#DIV/0!</v>
      </c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1"/>
      <c r="AY34" s="41"/>
      <c r="AZ34" s="41"/>
      <c r="BA34" s="41"/>
      <c r="BB34" s="41"/>
      <c r="BC34" s="41"/>
      <c r="BD34" s="41"/>
      <c r="BE34" s="41"/>
      <c r="BF34" s="41"/>
      <c r="BG34" s="46">
        <f t="shared" si="35"/>
      </c>
      <c r="BH34" s="46">
        <f t="shared" si="35"/>
      </c>
      <c r="BI34" s="46">
        <f t="shared" si="35"/>
      </c>
      <c r="BJ34" s="46">
        <f>IF($L34=0,"",IF($M34&gt;$L34,0,100*($L34-$M34)/L34))</f>
      </c>
      <c r="BK34" s="46">
        <f t="shared" si="36"/>
      </c>
      <c r="BL34" s="46">
        <f t="shared" si="36"/>
      </c>
      <c r="BM34" s="46">
        <f t="shared" si="36"/>
      </c>
      <c r="BN34" s="46">
        <f t="shared" si="36"/>
      </c>
      <c r="BO34" s="46">
        <f t="shared" si="36"/>
      </c>
      <c r="BP34" s="46">
        <f t="shared" si="36"/>
      </c>
      <c r="BQ34" s="47">
        <f>IF($L34=0,"",AA34/1000*$B$5/$L34)</f>
      </c>
      <c r="BR34" s="47">
        <f>IF($L34=0,"",AC34/1000*$B$5/$L34)</f>
      </c>
      <c r="BS34" s="47">
        <f>IF($L34=0,"",AE34/1000*$B$5/$L34)</f>
      </c>
      <c r="BT34" s="47">
        <f>IF($L34=0,"",AG34/1000*$B$5/$L34)</f>
      </c>
      <c r="BU34" s="47">
        <f>IF($L34=0,"",AI34/1000*$B$5/$L34)</f>
      </c>
      <c r="BV34" s="47">
        <f>IF($L34=0,"",SUM(BQ34:BU34))</f>
      </c>
      <c r="BW34" s="55"/>
      <c r="BX34" s="48">
        <f>IF($L34=0,"",(Z34+AB34+AD34+AF34+AH34)*$B$5/$L34)</f>
      </c>
      <c r="BY34" s="47">
        <f>IF($L34=0,"",(AK34+AM34+AO34+AQ34+AS34+AU34+AW34)/1000*$B$5/$L34)</f>
      </c>
      <c r="BZ34" s="48">
        <f>IF($L34=0,"",(AJ34+AL34+AN34+AP34+AR34+AT34+AV34)*$B$5/$L34)</f>
      </c>
      <c r="CA34" s="46">
        <f>IF($L34=0,"",AJ34/$L34*100)</f>
      </c>
      <c r="CB34" s="46">
        <f>IF($L34=0,"",AL34/$L34*100)</f>
      </c>
      <c r="CC34" s="46">
        <f>IF($L34=0,"",AN34/$L34*100)</f>
      </c>
      <c r="CD34" s="46">
        <f>IF($L34=0,"",AP34/$L34*100)</f>
      </c>
      <c r="CE34" s="46">
        <f>IF($L34=0,"",AR34/$L34*100)</f>
      </c>
      <c r="CF34" s="46">
        <f>IF($L34=0,"",AT34/$L34*100)</f>
      </c>
      <c r="CG34" s="46">
        <f>IF($L34=0,"",AV34/$L34*100)</f>
      </c>
      <c r="CH34" s="47">
        <f>IF($L34=0,"",BV34+BY34)</f>
      </c>
      <c r="CI34" s="55"/>
      <c r="CJ34" s="40">
        <f>IF($L34=0,"",(AA34+AC34+AE34+AG34+AI34+AK34+AM34+AO34+AQ34+AS34+AU34+AW34)/(Z34+AB34+AD34+AF34+AH34+AJ34+AL34+AN34+AP34+AR34+AT34+AV34))</f>
      </c>
      <c r="CK34" s="40">
        <f>IF($L34=0,"",BV34/CH34*100)</f>
      </c>
      <c r="CL34" s="41"/>
    </row>
    <row r="35" spans="1:90" ht="30" customHeight="1" thickBot="1">
      <c r="A35" s="59">
        <f>IF($B$2="","",$B$2)</f>
      </c>
      <c r="B35" s="57">
        <f>IF(B32="","",B32)</f>
      </c>
      <c r="C35" s="369" t="s">
        <v>81</v>
      </c>
      <c r="D35" s="14"/>
      <c r="E35" s="6">
        <f>IF(E32="","",E32)</f>
      </c>
      <c r="F35" s="10">
        <f>IF(F32="","",ROUND(AVERAGE(F32:F34),1))</f>
      </c>
      <c r="G35" s="10">
        <f>IF(G32="","",ROUND(AVERAGE(G32:G34),1))</f>
      </c>
      <c r="H35" s="6">
        <f>IF(H32="","",AVERAGE(H32:H34))</f>
      </c>
      <c r="I35" s="6">
        <f>IF(I32="","",AVERAGE(I32:I34))</f>
      </c>
      <c r="J35" s="6">
        <f>IF(J32="","",AVERAGE(J32:J34))</f>
      </c>
      <c r="K35" s="6">
        <f>IF(K32="","",AVERAGE(K32:K34))</f>
      </c>
      <c r="L35" s="5">
        <f>IF(L32="","",AVERAGE(L32:L34))</f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f aca="true" t="shared" si="37" ref="Z35:AF35">IF(Z32="","",AVERAGE(Z32:Z34))</f>
      </c>
      <c r="AA35" s="5">
        <f t="shared" si="37"/>
      </c>
      <c r="AB35" s="5">
        <f t="shared" si="37"/>
      </c>
      <c r="AC35" s="5">
        <f t="shared" si="37"/>
      </c>
      <c r="AD35" s="5">
        <f t="shared" si="37"/>
      </c>
      <c r="AE35" s="5">
        <f t="shared" si="37"/>
      </c>
      <c r="AF35" s="107">
        <f t="shared" si="37"/>
      </c>
      <c r="AG35" s="5">
        <f aca="true" t="shared" si="38" ref="AG35:AS35">IF(AG32="","",AVERAGE(AG32:AG34))</f>
      </c>
      <c r="AH35" s="5">
        <f t="shared" si="38"/>
      </c>
      <c r="AI35" s="5">
        <f t="shared" si="38"/>
      </c>
      <c r="AJ35" s="5">
        <f t="shared" si="38"/>
      </c>
      <c r="AK35" s="5">
        <f t="shared" si="38"/>
      </c>
      <c r="AL35" s="5">
        <f t="shared" si="38"/>
      </c>
      <c r="AM35" s="5">
        <f t="shared" si="38"/>
      </c>
      <c r="AN35" s="5">
        <f t="shared" si="38"/>
      </c>
      <c r="AO35" s="5">
        <f t="shared" si="38"/>
      </c>
      <c r="AP35" s="5">
        <f t="shared" si="38"/>
      </c>
      <c r="AQ35" s="5">
        <f t="shared" si="38"/>
      </c>
      <c r="AR35" s="5">
        <f t="shared" si="38"/>
      </c>
      <c r="AS35" s="5">
        <f t="shared" si="38"/>
      </c>
      <c r="AT35" s="5"/>
      <c r="AU35" s="5"/>
      <c r="AV35" s="5"/>
      <c r="AW35" s="5"/>
      <c r="AX35" s="5"/>
      <c r="AY35" s="5"/>
      <c r="AZ35" s="5"/>
      <c r="BA35" s="5">
        <f aca="true" t="shared" si="39" ref="BA35:BF35">IF(BA32="","",AVERAGE(BA32:BA34))</f>
      </c>
      <c r="BB35" s="5">
        <f t="shared" si="39"/>
      </c>
      <c r="BC35" s="5">
        <f t="shared" si="39"/>
      </c>
      <c r="BD35" s="5">
        <f t="shared" si="39"/>
      </c>
      <c r="BE35" s="5">
        <f t="shared" si="39"/>
      </c>
      <c r="BF35" s="5">
        <f t="shared" si="39"/>
      </c>
      <c r="BG35" s="7">
        <f aca="true" t="shared" si="40" ref="BG35:BP35">IF($B32="","",ROUND(AVERAGE(BG32:BG34),1))</f>
      </c>
      <c r="BH35" s="7">
        <f t="shared" si="40"/>
      </c>
      <c r="BI35" s="7">
        <f t="shared" si="40"/>
      </c>
      <c r="BJ35" s="7">
        <f t="shared" si="40"/>
      </c>
      <c r="BK35" s="7">
        <f t="shared" si="40"/>
      </c>
      <c r="BL35" s="7">
        <f t="shared" si="40"/>
      </c>
      <c r="BM35" s="7">
        <f t="shared" si="40"/>
      </c>
      <c r="BN35" s="7">
        <f t="shared" si="40"/>
      </c>
      <c r="BO35" s="7">
        <f t="shared" si="40"/>
      </c>
      <c r="BP35" s="7">
        <f t="shared" si="40"/>
      </c>
      <c r="BQ35" s="4">
        <f>IF($B32="","",ROUND(AVERAGE(BQ32:BQ34),0))</f>
      </c>
      <c r="BR35" s="4">
        <f>IF($B32="","",ROUND(AVERAGE(BR32:BR34),0))</f>
      </c>
      <c r="BS35" s="4">
        <f>IF($B32="","",ROUND(AVERAGE(BS32:BS34),0))</f>
      </c>
      <c r="BT35" s="4">
        <f>IF($B32="","",ROUND(AVERAGE(BT32:BT34),0))</f>
      </c>
      <c r="BU35" s="4">
        <f>IF($B32="","",ROUND(AVERAGE(BU32:BU34),0))</f>
      </c>
      <c r="BV35" s="4">
        <f>IF($B32="","",SUM(BQ35:BU35))</f>
      </c>
      <c r="BW35" s="56">
        <f>IF($B32="","",BV35/BV35*100)</f>
      </c>
      <c r="BX35" s="8">
        <f>IF($B32="","",ROUND(AVERAGE(BX32:BX34),0))</f>
      </c>
      <c r="BY35" s="8">
        <f>IF($B32="","",ROUND(AVERAGE(BY32:BY34),0))</f>
      </c>
      <c r="BZ35" s="8">
        <f>IF($B32="","",ROUND(AVERAGE(BZ32:BZ34),0))</f>
      </c>
      <c r="CA35" s="7">
        <f aca="true" t="shared" si="41" ref="CA35:CG35">IF($B32="","",ROUND(AVERAGE(CA32:CA34),1))</f>
      </c>
      <c r="CB35" s="7">
        <f t="shared" si="41"/>
      </c>
      <c r="CC35" s="7">
        <f t="shared" si="41"/>
      </c>
      <c r="CD35" s="7">
        <f t="shared" si="41"/>
      </c>
      <c r="CE35" s="7">
        <f t="shared" si="41"/>
      </c>
      <c r="CF35" s="7">
        <f t="shared" si="41"/>
      </c>
      <c r="CG35" s="7">
        <f t="shared" si="41"/>
      </c>
      <c r="CH35" s="5">
        <f>IF($B32="","",SUM(BV35,BY35))</f>
      </c>
      <c r="CI35" s="56">
        <f>IF($B32="","",CH35/CH35*100)</f>
      </c>
      <c r="CJ35" s="4">
        <f>IF($B32="","",ROUND(AVERAGE(CJ32:CJ34),0))</f>
      </c>
      <c r="CK35" s="4">
        <f>IF($B32="","",ROUND(AVERAGE(CK32:CK34),0))</f>
      </c>
      <c r="CL35" s="13"/>
    </row>
    <row r="36" spans="1:90" s="84" customFormat="1" ht="24" customHeight="1" thickTop="1">
      <c r="A36" s="322">
        <f>IF($B$2="","",$B$2)</f>
      </c>
      <c r="B36" s="325"/>
      <c r="C36" s="363">
        <v>1</v>
      </c>
      <c r="D36" s="79"/>
      <c r="E36" s="80"/>
      <c r="F36" s="79"/>
      <c r="G36" s="79"/>
      <c r="H36" s="80"/>
      <c r="I36" s="80"/>
      <c r="J36" s="80"/>
      <c r="K36" s="80"/>
      <c r="L36" s="79"/>
      <c r="M36" s="81">
        <f>IF($L36=0,"",SUM(Z36,AB36,AD36,AF36,AH36,AJ36,AL36,AN36,AP36,AR36,AT36,AV36,AX36:BF36))</f>
      </c>
      <c r="N36" s="60" t="e">
        <f>AA36/Z36</f>
        <v>#DIV/0!</v>
      </c>
      <c r="O36" s="60" t="e">
        <f>AC36/AB36</f>
        <v>#DIV/0!</v>
      </c>
      <c r="P36" s="60" t="e">
        <f>AE36/AD36</f>
        <v>#DIV/0!</v>
      </c>
      <c r="Q36" s="60" t="e">
        <f>AG36/AF36</f>
        <v>#DIV/0!</v>
      </c>
      <c r="R36" s="60" t="e">
        <f>AI36/AH36</f>
        <v>#DIV/0!</v>
      </c>
      <c r="S36" s="60" t="e">
        <f>AK36/AJ36</f>
        <v>#DIV/0!</v>
      </c>
      <c r="T36" s="60" t="e">
        <f>AM36/AL36</f>
        <v>#DIV/0!</v>
      </c>
      <c r="U36" s="60" t="e">
        <f>AO36/AN36</f>
        <v>#DIV/0!</v>
      </c>
      <c r="V36" s="60" t="e">
        <f>AQ36/AP36</f>
        <v>#DIV/0!</v>
      </c>
      <c r="W36" s="60" t="e">
        <f>AS36/AR36</f>
        <v>#DIV/0!</v>
      </c>
      <c r="X36" s="60" t="e">
        <f>AU36/AT36</f>
        <v>#DIV/0!</v>
      </c>
      <c r="Y36" s="60" t="e">
        <f>AW36/AV36</f>
        <v>#DIV/0!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79"/>
      <c r="AY36" s="79"/>
      <c r="AZ36" s="79"/>
      <c r="BA36" s="79"/>
      <c r="BB36" s="79"/>
      <c r="BC36" s="79"/>
      <c r="BD36" s="79"/>
      <c r="BE36" s="79"/>
      <c r="BF36" s="79"/>
      <c r="BG36" s="83">
        <f aca="true" t="shared" si="42" ref="BG36:BI38">IF($L36=0,"",AX36/$L36*100)</f>
      </c>
      <c r="BH36" s="83">
        <f t="shared" si="42"/>
      </c>
      <c r="BI36" s="83">
        <f t="shared" si="42"/>
      </c>
      <c r="BJ36" s="83">
        <f>IF($L36=0,"",IF($M36&gt;$L36,0,100*($L36-$M36)/L36))</f>
      </c>
      <c r="BK36" s="83">
        <f aca="true" t="shared" si="43" ref="BK36:BP38">IF($L36=0,"",BA36/$L36*100)</f>
      </c>
      <c r="BL36" s="83">
        <f t="shared" si="43"/>
      </c>
      <c r="BM36" s="83">
        <f t="shared" si="43"/>
      </c>
      <c r="BN36" s="126">
        <f t="shared" si="43"/>
      </c>
      <c r="BO36" s="83">
        <f t="shared" si="43"/>
      </c>
      <c r="BP36" s="83">
        <f t="shared" si="43"/>
      </c>
      <c r="BQ36" s="123">
        <f>IF($L36=0,"",AA36/1000*$B$5/$L36)</f>
      </c>
      <c r="BR36" s="123">
        <f>IF($L36=0,"",AC36/1000*$B$5/$L36)</f>
      </c>
      <c r="BS36" s="123">
        <f>IF($L36=0,"",AE36/1000*$B$5/$L36)</f>
      </c>
      <c r="BT36" s="123">
        <f>IF($L36=0,"",AG36/1000*$B$5/$L36)</f>
      </c>
      <c r="BU36" s="123">
        <f>IF($L36=0,"",AI36/1000*$B$5/$L36)</f>
      </c>
      <c r="BV36" s="123">
        <f>IF($L36=0,"",SUM(BQ36:BU36))</f>
      </c>
      <c r="BW36" s="124"/>
      <c r="BX36" s="125">
        <f>IF($L36=0,"",(Z36+AB36+AD36+AF36+AH36)*$B$5/$L36)</f>
      </c>
      <c r="BY36" s="123">
        <f>IF($L36=0,"",(AK36+AM36+AO36+AQ36+AS36+AU36+AW36)/1000*$B$5/$L36)</f>
      </c>
      <c r="BZ36" s="125">
        <f>IF($L36=0,"",(AJ36+AL36+AN36+AP36+AR36+AT36+AV36)*$B$5/$L36)</f>
      </c>
      <c r="CA36" s="126">
        <f>IF($L36=0,"",AJ36/$L36*100)</f>
      </c>
      <c r="CB36" s="126">
        <f>IF($L36=0,"",AL36/$L36*100)</f>
      </c>
      <c r="CC36" s="126">
        <f>IF($L36=0,"",AN36/$L36*100)</f>
      </c>
      <c r="CD36" s="126">
        <f>IF($L36=0,"",AP36/$L36*100)</f>
      </c>
      <c r="CE36" s="126">
        <f>IF($L36=0,"",AR36/$L36*100)</f>
      </c>
      <c r="CF36" s="126">
        <f>IF($L36=0,"",AT36/$L36*100)</f>
      </c>
      <c r="CG36" s="126">
        <f>IF($L36=0,"",AV36/$L36*100)</f>
      </c>
      <c r="CH36" s="123">
        <f>IF($L36=0,"",BV36+BY36)</f>
      </c>
      <c r="CI36" s="124"/>
      <c r="CJ36" s="123">
        <f>IF($L36=0,"",(AA36+AC36+AE36+AG36+AI36+AK36+AM36+AO36+AQ36+AS36+AU36+AW36)/(Z36+AB36+AD36+AF36+AH36+AJ36+AL36+AN36+AP36+AR36+AT36+AV36))</f>
      </c>
      <c r="CK36" s="60">
        <f>IF($L36=0,"",BV36/CH36*100)</f>
      </c>
      <c r="CL36" s="79"/>
    </row>
    <row r="37" spans="1:90" s="84" customFormat="1" ht="24" customHeight="1">
      <c r="A37" s="323"/>
      <c r="B37" s="326"/>
      <c r="C37" s="364">
        <v>2</v>
      </c>
      <c r="D37" s="85"/>
      <c r="E37" s="86"/>
      <c r="F37" s="85"/>
      <c r="G37" s="85"/>
      <c r="H37" s="86"/>
      <c r="I37" s="86"/>
      <c r="J37" s="86"/>
      <c r="K37" s="86"/>
      <c r="L37" s="85"/>
      <c r="M37" s="87">
        <f>IF($L37=0,"",SUM(Z37,AB37,AD37,AF37,AH37,AJ37,AL37,AN37,AP37,AR37,AT37,AV37,AX37:BF37))</f>
      </c>
      <c r="N37" s="61" t="e">
        <f>AA37/Z37</f>
        <v>#DIV/0!</v>
      </c>
      <c r="O37" s="61" t="e">
        <f>AC37/AB37</f>
        <v>#DIV/0!</v>
      </c>
      <c r="P37" s="61" t="e">
        <f>AE37/AD37</f>
        <v>#DIV/0!</v>
      </c>
      <c r="Q37" s="61" t="e">
        <f>AG37/AF37</f>
        <v>#DIV/0!</v>
      </c>
      <c r="R37" s="61" t="e">
        <f>AI37/AH37</f>
        <v>#DIV/0!</v>
      </c>
      <c r="S37" s="61" t="e">
        <f>AK37/AJ37</f>
        <v>#DIV/0!</v>
      </c>
      <c r="T37" s="61" t="e">
        <f>AM37/AL37</f>
        <v>#DIV/0!</v>
      </c>
      <c r="U37" s="61" t="e">
        <f>AO37/AN37</f>
        <v>#DIV/0!</v>
      </c>
      <c r="V37" s="61" t="e">
        <f>AQ37/AP37</f>
        <v>#DIV/0!</v>
      </c>
      <c r="W37" s="61" t="e">
        <f>AS37/AR37</f>
        <v>#DIV/0!</v>
      </c>
      <c r="X37" s="61" t="e">
        <f>AU37/AT37</f>
        <v>#DIV/0!</v>
      </c>
      <c r="Y37" s="61" t="e">
        <f>AW37/AV37</f>
        <v>#DIV/0!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5"/>
      <c r="AY37" s="85"/>
      <c r="AZ37" s="85"/>
      <c r="BA37" s="85"/>
      <c r="BB37" s="85"/>
      <c r="BC37" s="85"/>
      <c r="BD37" s="85"/>
      <c r="BE37" s="85"/>
      <c r="BF37" s="85"/>
      <c r="BG37" s="89">
        <f t="shared" si="42"/>
      </c>
      <c r="BH37" s="89">
        <f t="shared" si="42"/>
      </c>
      <c r="BI37" s="89">
        <f t="shared" si="42"/>
      </c>
      <c r="BJ37" s="89">
        <f>IF($L37=0,"",IF($M37&gt;$L37,0,100*($L37-$M37)/L37))</f>
      </c>
      <c r="BK37" s="89">
        <f t="shared" si="43"/>
      </c>
      <c r="BL37" s="89">
        <f t="shared" si="43"/>
      </c>
      <c r="BM37" s="89">
        <f t="shared" si="43"/>
      </c>
      <c r="BN37" s="130">
        <f t="shared" si="43"/>
      </c>
      <c r="BO37" s="89">
        <f t="shared" si="43"/>
      </c>
      <c r="BP37" s="89">
        <f t="shared" si="43"/>
      </c>
      <c r="BQ37" s="127">
        <f>IF($L37=0,"",AA37/1000*$B$5/$L37)</f>
      </c>
      <c r="BR37" s="127">
        <f>IF($L37=0,"",AC37/1000*$B$5/$L37)</f>
      </c>
      <c r="BS37" s="127">
        <f>IF($L37=0,"",AE37/1000*$B$5/$L37)</f>
      </c>
      <c r="BT37" s="127">
        <f>IF($L37=0,"",AG37/1000*$B$5/$L37)</f>
      </c>
      <c r="BU37" s="127">
        <f>IF($L37=0,"",AI37/1000*$B$5/$L37)</f>
      </c>
      <c r="BV37" s="127">
        <f>IF($L37=0,"",SUM(BQ37:BU37))</f>
      </c>
      <c r="BW37" s="128"/>
      <c r="BX37" s="129">
        <f>IF($L37=0,"",(Z37+AB37+AD37+AF37+AH37)*$B$5/$L37)</f>
      </c>
      <c r="BY37" s="127">
        <f>IF($L37=0,"",(AK37+AM37+AO37+AQ37+AS37+AU37+AW37)/1000*$B$5/$L37)</f>
      </c>
      <c r="BZ37" s="129">
        <f>IF($L37=0,"",(AJ37+AL37+AN37+AP37+AR37+AT37+AV37)*$B$5/$L37)</f>
      </c>
      <c r="CA37" s="130">
        <f>IF($L37=0,"",AJ37/$L37*100)</f>
      </c>
      <c r="CB37" s="130">
        <f>IF($L37=0,"",AL37/$L37*100)</f>
      </c>
      <c r="CC37" s="130">
        <f>IF($L37=0,"",AN37/$L37*100)</f>
      </c>
      <c r="CD37" s="130">
        <f>IF($L37=0,"",AP37/$L37*100)</f>
      </c>
      <c r="CE37" s="130">
        <f>IF($L37=0,"",AR37/$L37*100)</f>
      </c>
      <c r="CF37" s="130">
        <f>IF($L37=0,"",AT37/$L37*100)</f>
      </c>
      <c r="CG37" s="130">
        <f>IF($L37=0,"",AV37/$L37*100)</f>
      </c>
      <c r="CH37" s="127">
        <f>IF($L37=0,"",BV37+BY37)</f>
      </c>
      <c r="CI37" s="128"/>
      <c r="CJ37" s="127">
        <f>IF($L37=0,"",(AA37+AC37+AE37+AG37+AI37+AK37+AM37+AO37+AQ37+AS37+AU37+AW37)/(Z37+AB37+AD37+AF37+AH37+AJ37+AL37+AN37+AP37+AR37+AT37+AV37))</f>
      </c>
      <c r="CK37" s="61">
        <f>IF($L37=0,"",BV37/CH37*100)</f>
      </c>
      <c r="CL37" s="85"/>
    </row>
    <row r="38" spans="1:90" s="84" customFormat="1" ht="39" customHeight="1">
      <c r="A38" s="324"/>
      <c r="B38" s="327"/>
      <c r="C38" s="365">
        <v>3</v>
      </c>
      <c r="D38" s="91"/>
      <c r="E38" s="92"/>
      <c r="F38" s="91"/>
      <c r="G38" s="91"/>
      <c r="H38" s="91"/>
      <c r="I38" s="91"/>
      <c r="J38" s="91"/>
      <c r="K38" s="91"/>
      <c r="L38" s="91"/>
      <c r="M38" s="93">
        <f>IF($L38=0,"",SUM(Z38,AB38,AD38,AF38,AH38,AJ38,AL38,AN38,AP38,AR38,AT38,AV38,AX38:BF38))</f>
      </c>
      <c r="N38" s="62" t="e">
        <f>AA38/Z38</f>
        <v>#DIV/0!</v>
      </c>
      <c r="O38" s="62" t="e">
        <f>AC38/AB38</f>
        <v>#DIV/0!</v>
      </c>
      <c r="P38" s="62" t="e">
        <f>AE38/AD38</f>
        <v>#DIV/0!</v>
      </c>
      <c r="Q38" s="62" t="e">
        <f>AG38/AF38</f>
        <v>#DIV/0!</v>
      </c>
      <c r="R38" s="62" t="e">
        <f>AI38/AH38</f>
        <v>#DIV/0!</v>
      </c>
      <c r="S38" s="62" t="e">
        <f>AK38/AJ38</f>
        <v>#DIV/0!</v>
      </c>
      <c r="T38" s="62" t="e">
        <f>AM38/AL38</f>
        <v>#DIV/0!</v>
      </c>
      <c r="U38" s="62" t="e">
        <f>AO38/AN38</f>
        <v>#DIV/0!</v>
      </c>
      <c r="V38" s="62" t="e">
        <f>AQ38/AP38</f>
        <v>#DIV/0!</v>
      </c>
      <c r="W38" s="62" t="e">
        <f>AS38/AR38</f>
        <v>#DIV/0!</v>
      </c>
      <c r="X38" s="62" t="e">
        <f>AU38/AT38</f>
        <v>#DIV/0!</v>
      </c>
      <c r="Y38" s="62" t="e">
        <f>AW38/AV38</f>
        <v>#DIV/0!</v>
      </c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1"/>
      <c r="AY38" s="91"/>
      <c r="AZ38" s="91"/>
      <c r="BA38" s="91"/>
      <c r="BB38" s="91"/>
      <c r="BC38" s="91"/>
      <c r="BD38" s="91"/>
      <c r="BE38" s="91"/>
      <c r="BF38" s="91"/>
      <c r="BG38" s="95">
        <f t="shared" si="42"/>
      </c>
      <c r="BH38" s="95">
        <f t="shared" si="42"/>
      </c>
      <c r="BI38" s="95">
        <f t="shared" si="42"/>
      </c>
      <c r="BJ38" s="95">
        <f>IF($L38=0,"",IF($M38&gt;$L38,0,100*($L38-$M38)/L38))</f>
      </c>
      <c r="BK38" s="95">
        <f t="shared" si="43"/>
      </c>
      <c r="BL38" s="95">
        <f t="shared" si="43"/>
      </c>
      <c r="BM38" s="95">
        <f t="shared" si="43"/>
      </c>
      <c r="BN38" s="134">
        <f t="shared" si="43"/>
      </c>
      <c r="BO38" s="95">
        <f t="shared" si="43"/>
      </c>
      <c r="BP38" s="95">
        <f t="shared" si="43"/>
      </c>
      <c r="BQ38" s="131">
        <f>IF($L38=0,"",AA38/1000*$B$5/$L38)</f>
      </c>
      <c r="BR38" s="131">
        <f>IF($L38=0,"",AC38/1000*$B$5/$L38)</f>
      </c>
      <c r="BS38" s="131">
        <f>IF($L38=0,"",AE38/1000*$B$5/$L38)</f>
      </c>
      <c r="BT38" s="131">
        <f>IF($L38=0,"",AG38/1000*$B$5/$L38)</f>
      </c>
      <c r="BU38" s="131">
        <f>IF($L38=0,"",AI38/1000*$B$5/$L38)</f>
      </c>
      <c r="BV38" s="131">
        <f>IF($L38=0,"",SUM(BQ38:BU38))</f>
      </c>
      <c r="BW38" s="132"/>
      <c r="BX38" s="133">
        <f>IF($L38=0,"",(Z38+AB38+AD38+AF38+AH38)*$B$5/$L38)</f>
      </c>
      <c r="BY38" s="131">
        <f>IF($L38=0,"",(AK38+AM38+AO38+AQ38+AS38+AU38+AW38)/1000*$B$5/$L38)</f>
      </c>
      <c r="BZ38" s="133">
        <f>IF($L38=0,"",(AJ38+AL38+AN38+AP38+AR38+AT38+AV38)*$B$5/$L38)</f>
      </c>
      <c r="CA38" s="134">
        <f>IF($L38=0,"",AJ38/$L38*100)</f>
      </c>
      <c r="CB38" s="134">
        <f>IF($L38=0,"",AL38/$L38*100)</f>
      </c>
      <c r="CC38" s="134">
        <f>IF($L38=0,"",AN38/$L38*100)</f>
      </c>
      <c r="CD38" s="134">
        <f>IF($L38=0,"",AP38/$L38*100)</f>
      </c>
      <c r="CE38" s="134">
        <f>IF($L38=0,"",AR38/$L38*100)</f>
      </c>
      <c r="CF38" s="134">
        <f>IF($L38=0,"",AT38/$L38*100)</f>
      </c>
      <c r="CG38" s="134">
        <f>IF($L38=0,"",AV38/$L38*100)</f>
      </c>
      <c r="CH38" s="131">
        <f>IF($L38=0,"",BV38+BY38)</f>
      </c>
      <c r="CI38" s="132"/>
      <c r="CJ38" s="135">
        <f>IF($L38=0,"",(AA38+AC38+AE38+AG38+AI38+AK38+AM38+AO38+AQ38+AS38+AU38+AW38)/(Z38+AB38+AD38+AF38+AH38+AJ38+AL38+AN38+AP38+AR38+AT38+AV38))</f>
      </c>
      <c r="CK38" s="90">
        <f>IF($L38=0,"",BV38/CH38*100)</f>
      </c>
      <c r="CL38" s="91"/>
    </row>
    <row r="39" spans="1:90" s="105" customFormat="1" ht="31.5" customHeight="1" thickBot="1">
      <c r="A39" s="96">
        <f>IF($B$2="","",$B$2)</f>
      </c>
      <c r="B39" s="97">
        <f>IF(B36="","",B36)</f>
      </c>
      <c r="C39" s="107" t="s">
        <v>81</v>
      </c>
      <c r="D39" s="99"/>
      <c r="E39" s="100">
        <f>IF(E36="","",E36)</f>
      </c>
      <c r="F39" s="101">
        <f>IF(F36="","",ROUND(AVERAGE(F36:F38),1))</f>
      </c>
      <c r="G39" s="101">
        <f>IF(G36="","",ROUND(AVERAGE(G36:G38),1))</f>
      </c>
      <c r="H39" s="100">
        <f>IF(H36="","",AVERAGE(H36:H38))</f>
      </c>
      <c r="I39" s="100">
        <f>IF(I36="","",AVERAGE(I36:I38))</f>
      </c>
      <c r="J39" s="100">
        <f>IF(J36="","",AVERAGE(J36:J38))</f>
      </c>
      <c r="K39" s="100">
        <f>IF(K36="","",AVERAGE(K36:K38))</f>
      </c>
      <c r="L39" s="98">
        <f>IF(L36="","",AVERAGE(L36:L38))</f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>
        <f aca="true" t="shared" si="44" ref="Z39:AE39">IF(Z36="","",AVERAGE(Z36:Z38))</f>
      </c>
      <c r="AA39" s="98">
        <f t="shared" si="44"/>
      </c>
      <c r="AB39" s="98">
        <f t="shared" si="44"/>
      </c>
      <c r="AC39" s="98">
        <f t="shared" si="44"/>
      </c>
      <c r="AD39" s="98">
        <f t="shared" si="44"/>
      </c>
      <c r="AE39" s="98">
        <f t="shared" si="44"/>
      </c>
      <c r="AF39" s="98"/>
      <c r="AG39" s="98"/>
      <c r="AH39" s="98">
        <f aca="true" t="shared" si="45" ref="AH39:AM39">IF(AH36="","",AVERAGE(AH36:AH38))</f>
      </c>
      <c r="AI39" s="98">
        <f t="shared" si="45"/>
      </c>
      <c r="AJ39" s="98">
        <f t="shared" si="45"/>
      </c>
      <c r="AK39" s="98">
        <f t="shared" si="45"/>
      </c>
      <c r="AL39" s="98">
        <f t="shared" si="45"/>
      </c>
      <c r="AM39" s="98">
        <f t="shared" si="45"/>
      </c>
      <c r="AN39" s="98"/>
      <c r="AO39" s="98"/>
      <c r="AP39" s="98"/>
      <c r="AQ39" s="98"/>
      <c r="AR39" s="98"/>
      <c r="AS39" s="98"/>
      <c r="AT39" s="98">
        <f aca="true" t="shared" si="46" ref="AT39:BF39">IF(AT36="","",AVERAGE(AT36:AT38))</f>
      </c>
      <c r="AU39" s="98">
        <f t="shared" si="46"/>
      </c>
      <c r="AV39" s="98">
        <f t="shared" si="46"/>
      </c>
      <c r="AW39" s="98">
        <f t="shared" si="46"/>
      </c>
      <c r="AX39" s="98">
        <f t="shared" si="46"/>
      </c>
      <c r="AY39" s="98">
        <f t="shared" si="46"/>
      </c>
      <c r="AZ39" s="98">
        <f t="shared" si="46"/>
      </c>
      <c r="BA39" s="98">
        <f t="shared" si="46"/>
      </c>
      <c r="BB39" s="98">
        <f t="shared" si="46"/>
      </c>
      <c r="BC39" s="98">
        <f t="shared" si="46"/>
      </c>
      <c r="BD39" s="98">
        <f t="shared" si="46"/>
      </c>
      <c r="BE39" s="98">
        <f t="shared" si="46"/>
      </c>
      <c r="BF39" s="98">
        <f t="shared" si="46"/>
      </c>
      <c r="BG39" s="102">
        <f aca="true" t="shared" si="47" ref="BG39:BP39">IF($B36="","",ROUND(AVERAGE(BG36:BG38),1))</f>
      </c>
      <c r="BH39" s="102">
        <f t="shared" si="47"/>
      </c>
      <c r="BI39" s="102">
        <f t="shared" si="47"/>
      </c>
      <c r="BJ39" s="102">
        <f t="shared" si="47"/>
      </c>
      <c r="BK39" s="102">
        <f t="shared" si="47"/>
      </c>
      <c r="BL39" s="102">
        <f t="shared" si="47"/>
      </c>
      <c r="BM39" s="102">
        <f t="shared" si="47"/>
      </c>
      <c r="BN39" s="139">
        <f t="shared" si="47"/>
      </c>
      <c r="BO39" s="102">
        <f t="shared" si="47"/>
      </c>
      <c r="BP39" s="102">
        <f t="shared" si="47"/>
      </c>
      <c r="BQ39" s="136">
        <f>IF($B36="","",ROUND(AVERAGE(BQ36:BQ38),0))</f>
      </c>
      <c r="BR39" s="136">
        <f>IF($B36="","",ROUND(AVERAGE(BR36:BR38),0))</f>
      </c>
      <c r="BS39" s="136">
        <f>IF($B36="","",ROUND(AVERAGE(BS36:BS38),0))</f>
      </c>
      <c r="BT39" s="136">
        <f>IF($B36="","",ROUND(AVERAGE(BT36:BT38),0))</f>
      </c>
      <c r="BU39" s="136">
        <f>IF($B36="","",ROUND(AVERAGE(BU36:BU38),0))</f>
      </c>
      <c r="BV39" s="136">
        <f>IF($B36="","",SUM(BQ39:BU39))</f>
      </c>
      <c r="BW39" s="137">
        <f>IF($B36="","",BV39/BV43*100)</f>
      </c>
      <c r="BX39" s="138">
        <f>IF($B36="","",ROUND(AVERAGE(BX36:BX38),0))</f>
      </c>
      <c r="BY39" s="138">
        <f>IF($B36="","",ROUND(AVERAGE(BY36:BY38),0))</f>
      </c>
      <c r="BZ39" s="138">
        <f>IF($B36="","",ROUND(AVERAGE(BZ36:BZ38),0))</f>
      </c>
      <c r="CA39" s="139">
        <f aca="true" t="shared" si="48" ref="CA39:CG39">IF($B36="","",ROUND(AVERAGE(CA36:CA38),1))</f>
      </c>
      <c r="CB39" s="139">
        <f t="shared" si="48"/>
      </c>
      <c r="CC39" s="139">
        <f t="shared" si="48"/>
      </c>
      <c r="CD39" s="139">
        <f t="shared" si="48"/>
      </c>
      <c r="CE39" s="139">
        <f t="shared" si="48"/>
      </c>
      <c r="CF39" s="139">
        <f t="shared" si="48"/>
      </c>
      <c r="CG39" s="139">
        <f t="shared" si="48"/>
      </c>
      <c r="CH39" s="140">
        <f>IF($B36="","",SUM(BV39,BY39))</f>
      </c>
      <c r="CI39" s="137">
        <f>IF($B36="","",CH39/CH43*100)</f>
      </c>
      <c r="CJ39" s="136">
        <f>IF($B36="","",ROUND(AVERAGE(CJ36:CJ38),0))</f>
      </c>
      <c r="CK39" s="103">
        <f>IF($B36="","",ROUND(AVERAGE(CK36:CK38),0))</f>
      </c>
      <c r="CL39" s="104"/>
    </row>
    <row r="40" spans="1:90" s="84" customFormat="1" ht="24" customHeight="1" thickTop="1">
      <c r="A40" s="322">
        <f>IF($B$2="","",$B$2)</f>
      </c>
      <c r="B40" s="325"/>
      <c r="C40" s="363">
        <v>1</v>
      </c>
      <c r="D40" s="79"/>
      <c r="E40" s="80"/>
      <c r="F40" s="79"/>
      <c r="G40" s="79"/>
      <c r="H40" s="80"/>
      <c r="I40" s="80"/>
      <c r="J40" s="80"/>
      <c r="K40" s="80"/>
      <c r="L40" s="79"/>
      <c r="M40" s="81">
        <f>IF($L40=0,"",SUM(Z40,AB40,AD40,AF40,AH40,AJ40,AL40,AN40,AP40,AR40,AT40,AV40,AX40:BF40))</f>
      </c>
      <c r="N40" s="60" t="e">
        <f>AA40/Z40</f>
        <v>#DIV/0!</v>
      </c>
      <c r="O40" s="60" t="e">
        <f>AC40/AB40</f>
        <v>#DIV/0!</v>
      </c>
      <c r="P40" s="60" t="e">
        <f>AE40/AD40</f>
        <v>#DIV/0!</v>
      </c>
      <c r="Q40" s="60" t="e">
        <f>AG40/AF40</f>
        <v>#DIV/0!</v>
      </c>
      <c r="R40" s="60" t="e">
        <f>AI40/AH40</f>
        <v>#DIV/0!</v>
      </c>
      <c r="S40" s="60" t="e">
        <f>AK40/AJ40</f>
        <v>#DIV/0!</v>
      </c>
      <c r="T40" s="60" t="e">
        <f>AM40/AL40</f>
        <v>#DIV/0!</v>
      </c>
      <c r="U40" s="60" t="e">
        <f>AO40/AN40</f>
        <v>#DIV/0!</v>
      </c>
      <c r="V40" s="60" t="e">
        <f>AQ40/AP40</f>
        <v>#DIV/0!</v>
      </c>
      <c r="W40" s="60" t="e">
        <f>AS40/AR40</f>
        <v>#DIV/0!</v>
      </c>
      <c r="X40" s="60" t="e">
        <f>AU40/AT40</f>
        <v>#DIV/0!</v>
      </c>
      <c r="Y40" s="60" t="e">
        <f>AW40/AV40</f>
        <v>#DIV/0!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79"/>
      <c r="AY40" s="79"/>
      <c r="AZ40" s="79"/>
      <c r="BA40" s="79"/>
      <c r="BB40" s="79"/>
      <c r="BC40" s="79"/>
      <c r="BD40" s="79"/>
      <c r="BE40" s="79"/>
      <c r="BF40" s="79"/>
      <c r="BG40" s="83">
        <f aca="true" t="shared" si="49" ref="BG40:BI42">IF($L40=0,"",AX40/$L40*100)</f>
      </c>
      <c r="BH40" s="83">
        <f t="shared" si="49"/>
      </c>
      <c r="BI40" s="83">
        <f t="shared" si="49"/>
      </c>
      <c r="BJ40" s="83">
        <f>IF($L40=0,"",IF($M40&gt;$L40,0,100*($L40-$M40)/L40))</f>
      </c>
      <c r="BK40" s="83">
        <f aca="true" t="shared" si="50" ref="BK40:BP42">IF($L40=0,"",BA40/$L40*100)</f>
      </c>
      <c r="BL40" s="83">
        <f t="shared" si="50"/>
      </c>
      <c r="BM40" s="83">
        <f t="shared" si="50"/>
      </c>
      <c r="BN40" s="126">
        <f t="shared" si="50"/>
      </c>
      <c r="BO40" s="83">
        <f t="shared" si="50"/>
      </c>
      <c r="BP40" s="83">
        <f t="shared" si="50"/>
      </c>
      <c r="BQ40" s="123">
        <f>IF($L40=0,"",AA40/1000*$B$5/$L40)</f>
      </c>
      <c r="BR40" s="123">
        <f>IF($L40=0,"",AC40/1000*$B$5/$L40)</f>
      </c>
      <c r="BS40" s="123">
        <f>IF($L40=0,"",AE40/1000*$B$5/$L40)</f>
      </c>
      <c r="BT40" s="123">
        <f>IF($L40=0,"",AG40/1000*$B$5/$L40)</f>
      </c>
      <c r="BU40" s="123">
        <f>IF($L40=0,"",AI40/1000*$B$5/$L40)</f>
      </c>
      <c r="BV40" s="123">
        <f>IF($L40=0,"",SUM(BQ40:BU40))</f>
      </c>
      <c r="BW40" s="124"/>
      <c r="BX40" s="125">
        <f>IF($L40=0,"",(Z40+AB40+AD40+AF40+AH40)*$B$5/$L40)</f>
      </c>
      <c r="BY40" s="123">
        <f>IF($L40=0,"",(AK40+AM40+AO40+AQ40+AS40+AU40+AW40)/1000*$B$5/$L40)</f>
      </c>
      <c r="BZ40" s="125">
        <f>IF($L40=0,"",(AJ40+AL40+AN40+AP40+AR40+AT40+AV40)*$B$5/$L40)</f>
      </c>
      <c r="CA40" s="126">
        <f>IF($L40=0,"",AJ40/$L40*100)</f>
      </c>
      <c r="CB40" s="126">
        <f>IF($L40=0,"",AL40/$L40*100)</f>
      </c>
      <c r="CC40" s="126">
        <f>IF($L40=0,"",AN40/$L40*100)</f>
      </c>
      <c r="CD40" s="126">
        <f>IF($L40=0,"",AP40/$L40*100)</f>
      </c>
      <c r="CE40" s="126">
        <f>IF($L40=0,"",AR40/$L40*100)</f>
      </c>
      <c r="CF40" s="126">
        <f>IF($L40=0,"",AT40/$L40*100)</f>
      </c>
      <c r="CG40" s="126">
        <f>IF($L40=0,"",AV40/$L40*100)</f>
      </c>
      <c r="CH40" s="123">
        <f>IF($L40=0,"",BV40+BY40)</f>
      </c>
      <c r="CI40" s="124"/>
      <c r="CJ40" s="123">
        <f>IF($L40=0,"",(AA40+AC40+AE40+AG40+AI40+AK40+AM40+AO40+AQ40+AS40+AU40+AW40)/(Z40+AB40+AD40+AF40+AH40+AJ40+AL40+AN40+AP40+AR40+AT40+AV40))</f>
      </c>
      <c r="CK40" s="60">
        <f>IF($L40=0,"",BV40/CH40*100)</f>
      </c>
      <c r="CL40" s="79"/>
    </row>
    <row r="41" spans="1:90" s="84" customFormat="1" ht="24" customHeight="1">
      <c r="A41" s="323"/>
      <c r="B41" s="326"/>
      <c r="C41" s="364">
        <v>2</v>
      </c>
      <c r="D41" s="85"/>
      <c r="E41" s="86"/>
      <c r="F41" s="85"/>
      <c r="G41" s="85"/>
      <c r="H41" s="86"/>
      <c r="I41" s="86"/>
      <c r="J41" s="86"/>
      <c r="K41" s="86"/>
      <c r="L41" s="85"/>
      <c r="M41" s="87">
        <f>IF($L41=0,"",SUM(Z41,AB41,AD41,AF41,AH41,AJ41,AL41,AN41,AP41,AR41,AT41,AV41,AX41:BF41))</f>
      </c>
      <c r="N41" s="61" t="e">
        <f>AA41/Z41</f>
        <v>#DIV/0!</v>
      </c>
      <c r="O41" s="61" t="e">
        <f>AC41/AB41</f>
        <v>#DIV/0!</v>
      </c>
      <c r="P41" s="61" t="e">
        <f>AE41/AD41</f>
        <v>#DIV/0!</v>
      </c>
      <c r="Q41" s="61" t="e">
        <f>AG41/AF41</f>
        <v>#DIV/0!</v>
      </c>
      <c r="R41" s="61" t="e">
        <f>AI41/AH41</f>
        <v>#DIV/0!</v>
      </c>
      <c r="S41" s="61" t="e">
        <f>AK41/AJ41</f>
        <v>#DIV/0!</v>
      </c>
      <c r="T41" s="61" t="e">
        <f>AM41/AL41</f>
        <v>#DIV/0!</v>
      </c>
      <c r="U41" s="61" t="e">
        <f>AO41/AN41</f>
        <v>#DIV/0!</v>
      </c>
      <c r="V41" s="61" t="e">
        <f>AQ41/AP41</f>
        <v>#DIV/0!</v>
      </c>
      <c r="W41" s="61" t="e">
        <f>AS41/AR41</f>
        <v>#DIV/0!</v>
      </c>
      <c r="X41" s="61" t="e">
        <f>AU41/AT41</f>
        <v>#DIV/0!</v>
      </c>
      <c r="Y41" s="61" t="e">
        <f>AW41/AV41</f>
        <v>#DIV/0!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5"/>
      <c r="AY41" s="85"/>
      <c r="AZ41" s="85"/>
      <c r="BA41" s="85"/>
      <c r="BB41" s="85"/>
      <c r="BC41" s="85"/>
      <c r="BD41" s="85"/>
      <c r="BE41" s="85"/>
      <c r="BF41" s="85"/>
      <c r="BG41" s="89">
        <f t="shared" si="49"/>
      </c>
      <c r="BH41" s="89">
        <f t="shared" si="49"/>
      </c>
      <c r="BI41" s="89">
        <f t="shared" si="49"/>
      </c>
      <c r="BJ41" s="89">
        <f>IF($L41=0,"",IF($M41&gt;$L41,0,100*($L41-$M41)/L41))</f>
      </c>
      <c r="BK41" s="89">
        <f t="shared" si="50"/>
      </c>
      <c r="BL41" s="89">
        <f t="shared" si="50"/>
      </c>
      <c r="BM41" s="89">
        <f t="shared" si="50"/>
      </c>
      <c r="BN41" s="130">
        <f t="shared" si="50"/>
      </c>
      <c r="BO41" s="89">
        <f t="shared" si="50"/>
      </c>
      <c r="BP41" s="89">
        <f t="shared" si="50"/>
      </c>
      <c r="BQ41" s="127">
        <f>IF($L41=0,"",AA41/1000*$B$5/$L41)</f>
      </c>
      <c r="BR41" s="127">
        <f>IF($L41=0,"",AC41/1000*$B$5/$L41)</f>
      </c>
      <c r="BS41" s="127">
        <f>IF($L41=0,"",AE41/1000*$B$5/$L41)</f>
      </c>
      <c r="BT41" s="127">
        <f>IF($L41=0,"",AG41/1000*$B$5/$L41)</f>
      </c>
      <c r="BU41" s="127">
        <f>IF($L41=0,"",AI41/1000*$B$5/$L41)</f>
      </c>
      <c r="BV41" s="127">
        <f>IF($L41=0,"",SUM(BQ41:BU41))</f>
      </c>
      <c r="BW41" s="128"/>
      <c r="BX41" s="129">
        <f>IF($L41=0,"",(Z41+AB41+AD41+AF41+AH41)*$B$5/$L41)</f>
      </c>
      <c r="BY41" s="127">
        <f>IF($L41=0,"",(AK41+AM41+AO41+AQ41+AS41+AU41+AW41)/1000*$B$5/$L41)</f>
      </c>
      <c r="BZ41" s="129">
        <f>IF($L41=0,"",(AJ41+AL41+AN41+AP41+AR41+AT41+AV41)*$B$5/$L41)</f>
      </c>
      <c r="CA41" s="130">
        <f>IF($L41=0,"",AJ41/$L41*100)</f>
      </c>
      <c r="CB41" s="130">
        <f>IF($L41=0,"",AL41/$L41*100)</f>
      </c>
      <c r="CC41" s="130">
        <f>IF($L41=0,"",AN41/$L41*100)</f>
      </c>
      <c r="CD41" s="130">
        <f>IF($L41=0,"",AP41/$L41*100)</f>
      </c>
      <c r="CE41" s="130">
        <f>IF($L41=0,"",AR41/$L41*100)</f>
      </c>
      <c r="CF41" s="130">
        <f>IF($L41=0,"",AT41/$L41*100)</f>
      </c>
      <c r="CG41" s="130">
        <f>IF($L41=0,"",AV41/$L41*100)</f>
      </c>
      <c r="CH41" s="127">
        <f>IF($L41=0,"",BV41+BY41)</f>
      </c>
      <c r="CI41" s="128"/>
      <c r="CJ41" s="127">
        <f>IF($L41=0,"",(AA41+AC41+AE41+AG41+AI41+AK41+AM41+AO41+AQ41+AS41+AU41+AW41)/(Z41+AB41+AD41+AF41+AH41+AJ41+AL41+AN41+AP41+AR41+AT41+AV41))</f>
      </c>
      <c r="CK41" s="61">
        <f>IF($L41=0,"",BV41/CH41*100)</f>
      </c>
      <c r="CL41" s="85"/>
    </row>
    <row r="42" spans="1:90" s="84" customFormat="1" ht="30" customHeight="1">
      <c r="A42" s="324"/>
      <c r="B42" s="327"/>
      <c r="C42" s="365">
        <v>3</v>
      </c>
      <c r="D42" s="91"/>
      <c r="E42" s="92"/>
      <c r="F42" s="91"/>
      <c r="G42" s="91"/>
      <c r="H42" s="91"/>
      <c r="I42" s="91"/>
      <c r="J42" s="91"/>
      <c r="K42" s="91"/>
      <c r="L42" s="91"/>
      <c r="M42" s="93">
        <f>IF($L42=0,"",SUM(Z42,AB42,AD42,AF42,AH42,AJ42,AL42,AN42,AP42,AR42,AT42,AV42,AX42:BF42))</f>
      </c>
      <c r="N42" s="62" t="e">
        <f>AA42/Z42</f>
        <v>#DIV/0!</v>
      </c>
      <c r="O42" s="62" t="e">
        <f>AC42/AB42</f>
        <v>#DIV/0!</v>
      </c>
      <c r="P42" s="62" t="e">
        <f>AE42/AD42</f>
        <v>#DIV/0!</v>
      </c>
      <c r="Q42" s="62" t="e">
        <f>AG42/AF42</f>
        <v>#DIV/0!</v>
      </c>
      <c r="R42" s="62" t="e">
        <f>AI42/AH42</f>
        <v>#DIV/0!</v>
      </c>
      <c r="S42" s="62" t="e">
        <f>AK42/AJ42</f>
        <v>#DIV/0!</v>
      </c>
      <c r="T42" s="62" t="e">
        <f>AM42/AL42</f>
        <v>#DIV/0!</v>
      </c>
      <c r="U42" s="62" t="e">
        <f>AO42/AN42</f>
        <v>#DIV/0!</v>
      </c>
      <c r="V42" s="62" t="e">
        <f>AQ42/AP42</f>
        <v>#DIV/0!</v>
      </c>
      <c r="W42" s="62" t="e">
        <f>AS42/AR42</f>
        <v>#DIV/0!</v>
      </c>
      <c r="X42" s="62" t="e">
        <f>AU42/AT42</f>
        <v>#DIV/0!</v>
      </c>
      <c r="Y42" s="62" t="e">
        <f>AW42/AV42</f>
        <v>#DIV/0!</v>
      </c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1"/>
      <c r="AY42" s="91"/>
      <c r="AZ42" s="91"/>
      <c r="BA42" s="91"/>
      <c r="BB42" s="91"/>
      <c r="BC42" s="91"/>
      <c r="BD42" s="91"/>
      <c r="BE42" s="91"/>
      <c r="BF42" s="91"/>
      <c r="BG42" s="95">
        <f t="shared" si="49"/>
      </c>
      <c r="BH42" s="95">
        <f t="shared" si="49"/>
      </c>
      <c r="BI42" s="95">
        <f t="shared" si="49"/>
      </c>
      <c r="BJ42" s="95">
        <f>IF($L42=0,"",IF($M42&gt;$L42,0,100*($L42-$M42)/L42))</f>
      </c>
      <c r="BK42" s="95">
        <f t="shared" si="50"/>
      </c>
      <c r="BL42" s="95">
        <f t="shared" si="50"/>
      </c>
      <c r="BM42" s="95">
        <f t="shared" si="50"/>
      </c>
      <c r="BN42" s="134">
        <f t="shared" si="50"/>
      </c>
      <c r="BO42" s="95">
        <f t="shared" si="50"/>
      </c>
      <c r="BP42" s="95">
        <f t="shared" si="50"/>
      </c>
      <c r="BQ42" s="131">
        <f>IF($L42=0,"",AA42/1000*$B$5/$L42)</f>
      </c>
      <c r="BR42" s="131">
        <f>IF($L42=0,"",AC42/1000*$B$5/$L42)</f>
      </c>
      <c r="BS42" s="131">
        <f>IF($L42=0,"",AE42/1000*$B$5/$L42)</f>
      </c>
      <c r="BT42" s="131">
        <f>IF($L42=0,"",AG42/1000*$B$5/$L42)</f>
      </c>
      <c r="BU42" s="131">
        <f>IF($L42=0,"",AI42/1000*$B$5/$L42)</f>
      </c>
      <c r="BV42" s="131">
        <f>IF($L42=0,"",SUM(BQ42:BU42))</f>
      </c>
      <c r="BW42" s="132"/>
      <c r="BX42" s="133">
        <f>IF($L42=0,"",(Z42+AB42+AD42+AF42+AH42)*$B$5/$L42)</f>
      </c>
      <c r="BY42" s="131">
        <f>IF($L42=0,"",(AK42+AM42+AO42+AQ42+AS42+AU42+AW42)/1000*$B$5/$L42)</f>
      </c>
      <c r="BZ42" s="133">
        <f>IF($L42=0,"",(AJ42+AL42+AN42+AP42+AR42+AT42+AV42)*$B$5/$L42)</f>
      </c>
      <c r="CA42" s="134">
        <f>IF($L42=0,"",AJ42/$L42*100)</f>
      </c>
      <c r="CB42" s="134">
        <f>IF($L42=0,"",AL42/$L42*100)</f>
      </c>
      <c r="CC42" s="134">
        <f>IF($L42=0,"",AN42/$L42*100)</f>
      </c>
      <c r="CD42" s="134">
        <f>IF($L42=0,"",AP42/$L42*100)</f>
      </c>
      <c r="CE42" s="134">
        <f>IF($L42=0,"",AR42/$L42*100)</f>
      </c>
      <c r="CF42" s="134">
        <f>IF($L42=0,"",AT42/$L42*100)</f>
      </c>
      <c r="CG42" s="134">
        <f>IF($L42=0,"",AV42/$L42*100)</f>
      </c>
      <c r="CH42" s="131">
        <f>IF($L42=0,"",BV42+BY42)</f>
      </c>
      <c r="CI42" s="132"/>
      <c r="CJ42" s="135">
        <f>IF($L42=0,"",(AA42+AC42+AE42+AG42+AI42+AK42+AM42+AO42+AQ42+AS42+AU42+AW42)/(Z42+AB42+AD42+AF42+AH42+AJ42+AL42+AN42+AP42+AR42+AT42+AV42))</f>
      </c>
      <c r="CK42" s="90">
        <f>IF($L42=0,"",BV42/CH42*100)</f>
      </c>
      <c r="CL42" s="91"/>
    </row>
    <row r="43" spans="1:90" s="114" customFormat="1" ht="30" customHeight="1" thickBot="1">
      <c r="A43" s="96">
        <f>IF($B$2="","",$B$2)</f>
      </c>
      <c r="B43" s="106">
        <f>IF(B40="","",B40)</f>
      </c>
      <c r="C43" s="107" t="s">
        <v>81</v>
      </c>
      <c r="D43" s="108"/>
      <c r="E43" s="109">
        <f>IF(E40="","",E40)</f>
      </c>
      <c r="F43" s="110">
        <f>IF(F40="","",ROUND(AVERAGE(F40:F42),1))</f>
      </c>
      <c r="G43" s="110">
        <f>IF(G40="","",ROUND(AVERAGE(G40:G42),1))</f>
      </c>
      <c r="H43" s="109">
        <f>IF(H40="","",AVERAGE(H40:H42))</f>
      </c>
      <c r="I43" s="109">
        <f>IF(I40="","",AVERAGE(I40:I42))</f>
      </c>
      <c r="J43" s="109">
        <f>IF(J40="","",AVERAGE(J40:J42))</f>
      </c>
      <c r="K43" s="109">
        <f>IF(K40="","",AVERAGE(K40:K42))</f>
      </c>
      <c r="L43" s="107">
        <f>IF(L40="","",AVERAGE(L40:L42))</f>
      </c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>
        <f aca="true" t="shared" si="51" ref="Z43:AF43">IF(Z40="","",AVERAGE(Z40:Z42))</f>
      </c>
      <c r="AA43" s="107">
        <f t="shared" si="51"/>
      </c>
      <c r="AB43" s="107">
        <f t="shared" si="51"/>
      </c>
      <c r="AC43" s="107">
        <f t="shared" si="51"/>
      </c>
      <c r="AD43" s="107">
        <f t="shared" si="51"/>
      </c>
      <c r="AE43" s="107">
        <f t="shared" si="51"/>
      </c>
      <c r="AF43" s="107">
        <f t="shared" si="51"/>
      </c>
      <c r="AG43" s="107">
        <f aca="true" t="shared" si="52" ref="AG43:AS43">IF(AG40="","",AVERAGE(AG40:AG42))</f>
      </c>
      <c r="AH43" s="107">
        <f t="shared" si="52"/>
      </c>
      <c r="AI43" s="107">
        <f t="shared" si="52"/>
      </c>
      <c r="AJ43" s="107">
        <f t="shared" si="52"/>
      </c>
      <c r="AK43" s="107">
        <f t="shared" si="52"/>
      </c>
      <c r="AL43" s="107">
        <f t="shared" si="52"/>
      </c>
      <c r="AM43" s="107">
        <f t="shared" si="52"/>
      </c>
      <c r="AN43" s="107">
        <f t="shared" si="52"/>
      </c>
      <c r="AO43" s="107">
        <f t="shared" si="52"/>
      </c>
      <c r="AP43" s="107">
        <f t="shared" si="52"/>
      </c>
      <c r="AQ43" s="107">
        <f t="shared" si="52"/>
      </c>
      <c r="AR43" s="107">
        <f t="shared" si="52"/>
      </c>
      <c r="AS43" s="107">
        <f t="shared" si="52"/>
      </c>
      <c r="AT43" s="107"/>
      <c r="AU43" s="107"/>
      <c r="AV43" s="107"/>
      <c r="AW43" s="107"/>
      <c r="AX43" s="107"/>
      <c r="AY43" s="107"/>
      <c r="AZ43" s="107"/>
      <c r="BA43" s="107">
        <f aca="true" t="shared" si="53" ref="BA43:BF43">IF(BA40="","",AVERAGE(BA40:BA42))</f>
      </c>
      <c r="BB43" s="107">
        <f t="shared" si="53"/>
      </c>
      <c r="BC43" s="107">
        <f t="shared" si="53"/>
      </c>
      <c r="BD43" s="107">
        <f t="shared" si="53"/>
      </c>
      <c r="BE43" s="107">
        <f t="shared" si="53"/>
      </c>
      <c r="BF43" s="107">
        <f t="shared" si="53"/>
      </c>
      <c r="BG43" s="111">
        <f aca="true" t="shared" si="54" ref="BG43:BP43">IF($B40="","",ROUND(AVERAGE(BG40:BG42),1))</f>
      </c>
      <c r="BH43" s="111">
        <f t="shared" si="54"/>
      </c>
      <c r="BI43" s="111">
        <f t="shared" si="54"/>
      </c>
      <c r="BJ43" s="111">
        <f t="shared" si="54"/>
      </c>
      <c r="BK43" s="111">
        <f t="shared" si="54"/>
      </c>
      <c r="BL43" s="111">
        <f t="shared" si="54"/>
      </c>
      <c r="BM43" s="111">
        <f t="shared" si="54"/>
      </c>
      <c r="BN43" s="144">
        <f t="shared" si="54"/>
      </c>
      <c r="BO43" s="111">
        <f t="shared" si="54"/>
      </c>
      <c r="BP43" s="111">
        <f t="shared" si="54"/>
      </c>
      <c r="BQ43" s="141">
        <f>IF($B40="","",ROUND(AVERAGE(BQ40:BQ42),0))</f>
      </c>
      <c r="BR43" s="141">
        <f>IF($B40="","",ROUND(AVERAGE(BR40:BR42),0))</f>
      </c>
      <c r="BS43" s="141">
        <f>IF($B40="","",ROUND(AVERAGE(BS40:BS42),0))</f>
      </c>
      <c r="BT43" s="141">
        <f>IF($B40="","",ROUND(AVERAGE(BT40:BT42),0))</f>
      </c>
      <c r="BU43" s="141">
        <f>IF($B40="","",ROUND(AVERAGE(BU40:BU42),0))</f>
      </c>
      <c r="BV43" s="141">
        <f>IF($B40="","",SUM(BQ43:BU43))</f>
      </c>
      <c r="BW43" s="142">
        <f>IF($B40="","",BV43/BV43*100)</f>
      </c>
      <c r="BX43" s="143">
        <f>IF($B40="","",ROUND(AVERAGE(BX40:BX42),0))</f>
      </c>
      <c r="BY43" s="143">
        <f>IF($B40="","",ROUND(AVERAGE(BY40:BY42),0))</f>
      </c>
      <c r="BZ43" s="143">
        <f>IF($B40="","",ROUND(AVERAGE(BZ40:BZ42),0))</f>
      </c>
      <c r="CA43" s="144">
        <f aca="true" t="shared" si="55" ref="CA43:CG43">IF($B40="","",ROUND(AVERAGE(CA40:CA42),1))</f>
      </c>
      <c r="CB43" s="144">
        <f t="shared" si="55"/>
      </c>
      <c r="CC43" s="144">
        <f t="shared" si="55"/>
      </c>
      <c r="CD43" s="144">
        <f t="shared" si="55"/>
      </c>
      <c r="CE43" s="144">
        <f t="shared" si="55"/>
      </c>
      <c r="CF43" s="144">
        <f t="shared" si="55"/>
      </c>
      <c r="CG43" s="144">
        <f t="shared" si="55"/>
      </c>
      <c r="CH43" s="145">
        <f>IF($B40="","",SUM(BV43,BY43))</f>
      </c>
      <c r="CI43" s="142">
        <f>IF($B40="","",CH43/CH43*100)</f>
      </c>
      <c r="CJ43" s="141">
        <f>IF($B40="","",ROUND(AVERAGE(CJ40:CJ42),0))</f>
      </c>
      <c r="CK43" s="112">
        <f>IF($B40="","",ROUND(AVERAGE(CK40:CK42),0))</f>
      </c>
      <c r="CL43" s="113"/>
    </row>
    <row r="44" spans="1:90" ht="41.25" customHeight="1" thickTop="1">
      <c r="A44" s="328">
        <f>IF($B$2="","",$B$2)</f>
      </c>
      <c r="B44" s="331"/>
      <c r="C44" s="366">
        <v>1</v>
      </c>
      <c r="D44" s="24"/>
      <c r="E44" s="25"/>
      <c r="F44" s="24"/>
      <c r="G44" s="24"/>
      <c r="H44" s="25"/>
      <c r="I44" s="25"/>
      <c r="J44" s="25"/>
      <c r="K44" s="25"/>
      <c r="L44" s="24"/>
      <c r="M44" s="26">
        <f>IF($L44=0,"",SUM(Z44,AB44,AD44,AF44,AH44,AJ44,AL44,AN44,AP44,AR44,AT44,AV44,AX44:BF44))</f>
      </c>
      <c r="N44" s="27" t="e">
        <f>AA44/Z44</f>
        <v>#DIV/0!</v>
      </c>
      <c r="O44" s="27" t="e">
        <f>AC44/AB44</f>
        <v>#DIV/0!</v>
      </c>
      <c r="P44" s="27" t="e">
        <f>AE44/AD44</f>
        <v>#DIV/0!</v>
      </c>
      <c r="Q44" s="27" t="e">
        <f>AG44/AF44</f>
        <v>#DIV/0!</v>
      </c>
      <c r="R44" s="27" t="e">
        <f>AI44/AH44</f>
        <v>#DIV/0!</v>
      </c>
      <c r="S44" s="27" t="e">
        <f>AK44/AJ44</f>
        <v>#DIV/0!</v>
      </c>
      <c r="T44" s="27" t="e">
        <f>AM44/AL44</f>
        <v>#DIV/0!</v>
      </c>
      <c r="U44" s="27" t="e">
        <f>AO44/AN44</f>
        <v>#DIV/0!</v>
      </c>
      <c r="V44" s="27" t="e">
        <f>AQ44/AP44</f>
        <v>#DIV/0!</v>
      </c>
      <c r="W44" s="27" t="e">
        <f>AS44/AR44</f>
        <v>#DIV/0!</v>
      </c>
      <c r="X44" s="27" t="e">
        <f>AU44/AT44</f>
        <v>#DIV/0!</v>
      </c>
      <c r="Y44" s="27" t="e">
        <f>AW44/AV44</f>
        <v>#DIV/0!</v>
      </c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4"/>
      <c r="AY44" s="24"/>
      <c r="AZ44" s="24"/>
      <c r="BA44" s="24"/>
      <c r="BB44" s="24"/>
      <c r="BC44" s="24"/>
      <c r="BD44" s="24"/>
      <c r="BE44" s="24"/>
      <c r="BF44" s="24"/>
      <c r="BG44" s="29">
        <f aca="true" t="shared" si="56" ref="BG44:BI46">IF($L44=0,"",AX44/$L44*100)</f>
      </c>
      <c r="BH44" s="29">
        <f t="shared" si="56"/>
      </c>
      <c r="BI44" s="29">
        <f t="shared" si="56"/>
      </c>
      <c r="BJ44" s="29">
        <f>IF($L44=0,"",IF($M44&gt;$L44,0,100*($L44-$M44)/L44))</f>
      </c>
      <c r="BK44" s="29">
        <f aca="true" t="shared" si="57" ref="BK44:BP46">IF($L44=0,"",BA44/$L44*100)</f>
      </c>
      <c r="BL44" s="29">
        <f t="shared" si="57"/>
      </c>
      <c r="BM44" s="29">
        <f t="shared" si="57"/>
      </c>
      <c r="BN44" s="29">
        <f t="shared" si="57"/>
      </c>
      <c r="BO44" s="29">
        <f t="shared" si="57"/>
      </c>
      <c r="BP44" s="29">
        <f t="shared" si="57"/>
      </c>
      <c r="BQ44" s="30">
        <f>IF($L44=0,"",AA44/1000*$B$5/$L44)</f>
      </c>
      <c r="BR44" s="30">
        <f>IF($L44=0,"",AC44/1000*$B$5/$L44)</f>
      </c>
      <c r="BS44" s="30">
        <f>IF($L44=0,"",AE44/1000*$B$5/$L44)</f>
      </c>
      <c r="BT44" s="30">
        <f>IF($L44=0,"",AG44/1000*$B$5/$L44)</f>
      </c>
      <c r="BU44" s="30">
        <f>IF($L44=0,"",AI44/1000*$B$5/$L44)</f>
      </c>
      <c r="BV44" s="30">
        <f>IF($L44=0,"",SUM(BQ44:BU44))</f>
      </c>
      <c r="BW44" s="53"/>
      <c r="BX44" s="31">
        <f>IF($L44=0,"",(Z44+AB44+AD44+AF44+AH44)*$B$5/$L44)</f>
      </c>
      <c r="BY44" s="30">
        <f>IF($L44=0,"",(AK44+AM44+AO44+AQ44+AS44+AU44+AW44)/1000*$B$5/$L44)</f>
      </c>
      <c r="BZ44" s="31">
        <f>IF($L44=0,"",(AJ44+AL44+AN44+AP44+AR44+AT44+AV44)*$B$5/$L44)</f>
      </c>
      <c r="CA44" s="29">
        <f>IF($L44=0,"",AJ44/$L44*100)</f>
      </c>
      <c r="CB44" s="29">
        <f>IF($L44=0,"",AL44/$L44*100)</f>
      </c>
      <c r="CC44" s="29">
        <f>IF($L44=0,"",AN44/$L44*100)</f>
      </c>
      <c r="CD44" s="29">
        <f>IF($L44=0,"",AP44/$L44*100)</f>
      </c>
      <c r="CE44" s="29">
        <f>IF($L44=0,"",AR44/$L44*100)</f>
      </c>
      <c r="CF44" s="29">
        <f>IF($L44=0,"",AT44/$L44*100)</f>
      </c>
      <c r="CG44" s="29">
        <f>IF($L44=0,"",AV44/$L44*100)</f>
      </c>
      <c r="CH44" s="30">
        <f>IF($L44=0,"",BV44+BY44)</f>
      </c>
      <c r="CI44" s="53"/>
      <c r="CJ44" s="30">
        <f>IF($L44=0,"",(AA44+AC44+AE44+AG44+AI44+AK44+AM44+AO44+AQ44+AS44+AU44+AW44)/(Z44+AB44+AD44+AF44+AH44+AJ44+AL44+AN44+AP44+AR44+AT44+AV44))</f>
      </c>
      <c r="CK44" s="30">
        <f>IF($L44=0,"",BV44/CH44*100)</f>
      </c>
      <c r="CL44" s="24"/>
    </row>
    <row r="45" spans="1:90" ht="41.25" customHeight="1">
      <c r="A45" s="329"/>
      <c r="B45" s="332"/>
      <c r="C45" s="367">
        <v>2</v>
      </c>
      <c r="D45" s="32"/>
      <c r="E45" s="33"/>
      <c r="F45" s="32"/>
      <c r="G45" s="32"/>
      <c r="H45" s="33"/>
      <c r="I45" s="33"/>
      <c r="J45" s="33"/>
      <c r="K45" s="33"/>
      <c r="L45" s="32"/>
      <c r="M45" s="34">
        <f>IF($L45=0,"",SUM(Z45,AB45,AD45,AF45,AH45,AJ45,AL45,AN45,AP45,AR45,AT45,AV45,AX45:BF45))</f>
      </c>
      <c r="N45" s="35" t="e">
        <f>AA45/Z45</f>
        <v>#DIV/0!</v>
      </c>
      <c r="O45" s="35" t="e">
        <f>AC45/AB45</f>
        <v>#DIV/0!</v>
      </c>
      <c r="P45" s="35" t="e">
        <f>AE45/AD45</f>
        <v>#DIV/0!</v>
      </c>
      <c r="Q45" s="35" t="e">
        <f>AG45/AF45</f>
        <v>#DIV/0!</v>
      </c>
      <c r="R45" s="35" t="e">
        <f>AI45/AH45</f>
        <v>#DIV/0!</v>
      </c>
      <c r="S45" s="35" t="e">
        <f>AK45/AJ45</f>
        <v>#DIV/0!</v>
      </c>
      <c r="T45" s="35" t="e">
        <f>AM45/AL45</f>
        <v>#DIV/0!</v>
      </c>
      <c r="U45" s="35" t="e">
        <f>AO45/AN45</f>
        <v>#DIV/0!</v>
      </c>
      <c r="V45" s="35" t="e">
        <f>AQ45/AP45</f>
        <v>#DIV/0!</v>
      </c>
      <c r="W45" s="35" t="e">
        <f>AS45/AR45</f>
        <v>#DIV/0!</v>
      </c>
      <c r="X45" s="35" t="e">
        <f>AU45/AT45</f>
        <v>#DIV/0!</v>
      </c>
      <c r="Y45" s="35" t="e">
        <f>AW45/AV45</f>
        <v>#DIV/0!</v>
      </c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2"/>
      <c r="AY45" s="32"/>
      <c r="AZ45" s="32"/>
      <c r="BA45" s="32"/>
      <c r="BB45" s="32"/>
      <c r="BC45" s="32"/>
      <c r="BD45" s="32"/>
      <c r="BE45" s="32"/>
      <c r="BF45" s="32"/>
      <c r="BG45" s="37">
        <f t="shared" si="56"/>
      </c>
      <c r="BH45" s="37">
        <f t="shared" si="56"/>
      </c>
      <c r="BI45" s="37">
        <f t="shared" si="56"/>
      </c>
      <c r="BJ45" s="37">
        <f>IF($L45=0,"",IF($M45&gt;$L45,0,100*($L45-$M45)/L45))</f>
      </c>
      <c r="BK45" s="37">
        <f t="shared" si="57"/>
      </c>
      <c r="BL45" s="37">
        <f t="shared" si="57"/>
      </c>
      <c r="BM45" s="37">
        <f t="shared" si="57"/>
      </c>
      <c r="BN45" s="37">
        <f t="shared" si="57"/>
      </c>
      <c r="BO45" s="37">
        <f t="shared" si="57"/>
      </c>
      <c r="BP45" s="37">
        <f t="shared" si="57"/>
      </c>
      <c r="BQ45" s="38">
        <f>IF($L45=0,"",AA45/1000*$B$5/$L45)</f>
      </c>
      <c r="BR45" s="38">
        <f>IF($L45=0,"",AC45/1000*$B$5/$L45)</f>
      </c>
      <c r="BS45" s="38">
        <f>IF($L45=0,"",AE45/1000*$B$5/$L45)</f>
      </c>
      <c r="BT45" s="38">
        <f>IF($L45=0,"",AG45/1000*$B$5/$L45)</f>
      </c>
      <c r="BU45" s="38">
        <f>IF($L45=0,"",AI45/1000*$B$5/$L45)</f>
      </c>
      <c r="BV45" s="38">
        <f>IF($L45=0,"",SUM(BQ45:BU45))</f>
      </c>
      <c r="BW45" s="54"/>
      <c r="BX45" s="39">
        <f>IF($L45=0,"",(Z45+AB45+AD45+AF45+AH45)*$B$5/$L45)</f>
      </c>
      <c r="BY45" s="38">
        <f>IF($L45=0,"",(AK45+AM45+AO45+AQ45+AS45+AU45+AW45)/1000*$B$5/$L45)</f>
      </c>
      <c r="BZ45" s="39">
        <f>IF($L45=0,"",(AJ45+AL45+AN45+AP45+AR45+AT45+AV45)*$B$5/$L45)</f>
      </c>
      <c r="CA45" s="37">
        <f>IF($L45=0,"",AJ45/$L45*100)</f>
      </c>
      <c r="CB45" s="37">
        <f>IF($L45=0,"",AL45/$L45*100)</f>
      </c>
      <c r="CC45" s="37">
        <f>IF($L45=0,"",AN45/$L45*100)</f>
      </c>
      <c r="CD45" s="37">
        <f>IF($L45=0,"",AP45/$L45*100)</f>
      </c>
      <c r="CE45" s="37">
        <f>IF($L45=0,"",AR45/$L45*100)</f>
      </c>
      <c r="CF45" s="37">
        <f>IF($L45=0,"",AT45/$L45*100)</f>
      </c>
      <c r="CG45" s="37">
        <f>IF($L45=0,"",AV45/$L45*100)</f>
      </c>
      <c r="CH45" s="38">
        <f>IF($L45=0,"",BV45+BY45)</f>
      </c>
      <c r="CI45" s="54"/>
      <c r="CJ45" s="38">
        <f>IF($L45=0,"",(AA45+AC45+AE45+AG45+AI45+AK45+AM45+AO45+AQ45+AS45+AU45+AW45)/(Z45+AB45+AD45+AF45+AH45+AJ45+AL45+AN45+AP45+AR45+AT45+AV45))</f>
      </c>
      <c r="CK45" s="38">
        <f>IF($L45=0,"",BV45/CH45*100)</f>
      </c>
      <c r="CL45" s="32"/>
    </row>
    <row r="46" spans="1:90" ht="30" customHeight="1">
      <c r="A46" s="330"/>
      <c r="B46" s="333"/>
      <c r="C46" s="368">
        <v>3</v>
      </c>
      <c r="D46" s="41"/>
      <c r="E46" s="42"/>
      <c r="F46" s="41"/>
      <c r="G46" s="41"/>
      <c r="H46" s="41"/>
      <c r="I46" s="41"/>
      <c r="J46" s="41"/>
      <c r="K46" s="41"/>
      <c r="L46" s="41"/>
      <c r="M46" s="43">
        <f>IF($L46=0,"",SUM(Z46,AB46,AD46,AF46,AH46,AJ46,AL46,AN46,AP46,AR46,AT46,AV46,AX46:BF46))</f>
      </c>
      <c r="N46" s="44" t="e">
        <f>AA46/Z46</f>
        <v>#DIV/0!</v>
      </c>
      <c r="O46" s="44" t="e">
        <f>AC46/AB46</f>
        <v>#DIV/0!</v>
      </c>
      <c r="P46" s="44" t="e">
        <f>AE46/AD46</f>
        <v>#DIV/0!</v>
      </c>
      <c r="Q46" s="44" t="e">
        <f>AG46/AF46</f>
        <v>#DIV/0!</v>
      </c>
      <c r="R46" s="44" t="e">
        <f>AI46/AH46</f>
        <v>#DIV/0!</v>
      </c>
      <c r="S46" s="44" t="e">
        <f>AK46/AJ46</f>
        <v>#DIV/0!</v>
      </c>
      <c r="T46" s="44" t="e">
        <f>AM46/AL46</f>
        <v>#DIV/0!</v>
      </c>
      <c r="U46" s="44" t="e">
        <f>AO46/AN46</f>
        <v>#DIV/0!</v>
      </c>
      <c r="V46" s="44" t="e">
        <f>AQ46/AP46</f>
        <v>#DIV/0!</v>
      </c>
      <c r="W46" s="44" t="e">
        <f>AS46/AR46</f>
        <v>#DIV/0!</v>
      </c>
      <c r="X46" s="44" t="e">
        <f>AU46/AT46</f>
        <v>#DIV/0!</v>
      </c>
      <c r="Y46" s="44" t="e">
        <f>AW46/AV46</f>
        <v>#DIV/0!</v>
      </c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1"/>
      <c r="AY46" s="41"/>
      <c r="AZ46" s="41"/>
      <c r="BA46" s="41"/>
      <c r="BB46" s="41"/>
      <c r="BC46" s="41"/>
      <c r="BD46" s="41"/>
      <c r="BE46" s="41"/>
      <c r="BF46" s="41"/>
      <c r="BG46" s="46">
        <f t="shared" si="56"/>
      </c>
      <c r="BH46" s="46">
        <f t="shared" si="56"/>
      </c>
      <c r="BI46" s="46">
        <f t="shared" si="56"/>
      </c>
      <c r="BJ46" s="46">
        <f>IF($L46=0,"",IF($M46&gt;$L46,0,100*($L46-$M46)/L46))</f>
      </c>
      <c r="BK46" s="46">
        <f t="shared" si="57"/>
      </c>
      <c r="BL46" s="46">
        <f t="shared" si="57"/>
      </c>
      <c r="BM46" s="46">
        <f t="shared" si="57"/>
      </c>
      <c r="BN46" s="46">
        <f t="shared" si="57"/>
      </c>
      <c r="BO46" s="46">
        <f t="shared" si="57"/>
      </c>
      <c r="BP46" s="46">
        <f t="shared" si="57"/>
      </c>
      <c r="BQ46" s="47">
        <f>IF($L46=0,"",AA46/1000*$B$5/$L46)</f>
      </c>
      <c r="BR46" s="47">
        <f>IF($L46=0,"",AC46/1000*$B$5/$L46)</f>
      </c>
      <c r="BS46" s="47">
        <f>IF($L46=0,"",AE46/1000*$B$5/$L46)</f>
      </c>
      <c r="BT46" s="47">
        <f>IF($L46=0,"",AG46/1000*$B$5/$L46)</f>
      </c>
      <c r="BU46" s="47">
        <f>IF($L46=0,"",AI46/1000*$B$5/$L46)</f>
      </c>
      <c r="BV46" s="47">
        <f>IF($L46=0,"",SUM(BQ46:BU46))</f>
      </c>
      <c r="BW46" s="55"/>
      <c r="BX46" s="48">
        <f>IF($L46=0,"",(Z46+AB46+AD46+AF46+AH46)*$B$5/$L46)</f>
      </c>
      <c r="BY46" s="47">
        <f>IF($L46=0,"",(AK46+AM46+AO46+AQ46+AS46+AU46+AW46)/1000*$B$5/$L46)</f>
      </c>
      <c r="BZ46" s="48">
        <f>IF($L46=0,"",(AJ46+AL46+AN46+AP46+AR46+AT46+AV46)*$B$5/$L46)</f>
      </c>
      <c r="CA46" s="46">
        <f>IF($L46=0,"",AJ46/$L46*100)</f>
      </c>
      <c r="CB46" s="46">
        <f>IF($L46=0,"",AL46/$L46*100)</f>
      </c>
      <c r="CC46" s="46">
        <f>IF($L46=0,"",AN46/$L46*100)</f>
      </c>
      <c r="CD46" s="46">
        <f>IF($L46=0,"",AP46/$L46*100)</f>
      </c>
      <c r="CE46" s="46">
        <f>IF($L46=0,"",AR46/$L46*100)</f>
      </c>
      <c r="CF46" s="46">
        <f>IF($L46=0,"",AT46/$L46*100)</f>
      </c>
      <c r="CG46" s="46">
        <f>IF($L46=0,"",AV46/$L46*100)</f>
      </c>
      <c r="CH46" s="47">
        <f>IF($L46=0,"",BV46+BY46)</f>
      </c>
      <c r="CI46" s="55"/>
      <c r="CJ46" s="40">
        <f>IF($L46=0,"",(AA46+AC46+AE46+AG46+AI46+AK46+AM46+AO46+AQ46+AS46+AU46+AW46)/(Z46+AB46+AD46+AF46+AH46+AJ46+AL46+AN46+AP46+AR46+AT46+AV46))</f>
      </c>
      <c r="CK46" s="40">
        <f>IF($L46=0,"",BV46/CH46*100)</f>
      </c>
      <c r="CL46" s="41"/>
    </row>
    <row r="47" spans="1:90" ht="30" customHeight="1" thickBot="1">
      <c r="A47" s="59">
        <f>IF($B$2="","",$B$2)</f>
      </c>
      <c r="B47" s="57">
        <f>IF(B44="","",B44)</f>
      </c>
      <c r="C47" s="369" t="s">
        <v>81</v>
      </c>
      <c r="D47" s="14"/>
      <c r="E47" s="6">
        <f>IF(E44="","",E44)</f>
      </c>
      <c r="F47" s="10">
        <f>IF(F44="","",ROUND(AVERAGE(F44:F46),1))</f>
      </c>
      <c r="G47" s="10">
        <f>IF(G44="","",ROUND(AVERAGE(G44:G46),1))</f>
      </c>
      <c r="H47" s="6">
        <f>IF(H44="","",AVERAGE(H44:H46))</f>
      </c>
      <c r="I47" s="6">
        <f>IF(I44="","",AVERAGE(I44:I46))</f>
      </c>
      <c r="J47" s="6">
        <f>IF(J44="","",AVERAGE(J44:J46))</f>
      </c>
      <c r="K47" s="6">
        <f>IF(K44="","",AVERAGE(K44:K46))</f>
      </c>
      <c r="L47" s="5">
        <f>IF(L44="","",AVERAGE(L44:L46))</f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>
        <f aca="true" t="shared" si="58" ref="Z47:AF47">IF(Z44="","",AVERAGE(Z44:Z46))</f>
      </c>
      <c r="AA47" s="5">
        <f t="shared" si="58"/>
      </c>
      <c r="AB47" s="5">
        <f t="shared" si="58"/>
      </c>
      <c r="AC47" s="5">
        <f t="shared" si="58"/>
      </c>
      <c r="AD47" s="5">
        <f t="shared" si="58"/>
      </c>
      <c r="AE47" s="5">
        <f t="shared" si="58"/>
      </c>
      <c r="AF47" s="107">
        <f t="shared" si="58"/>
      </c>
      <c r="AG47" s="5">
        <f aca="true" t="shared" si="59" ref="AG47:AS47">IF(AG44="","",AVERAGE(AG44:AG46))</f>
      </c>
      <c r="AH47" s="5">
        <f t="shared" si="59"/>
      </c>
      <c r="AI47" s="5">
        <f t="shared" si="59"/>
      </c>
      <c r="AJ47" s="5">
        <f t="shared" si="59"/>
      </c>
      <c r="AK47" s="5">
        <f t="shared" si="59"/>
      </c>
      <c r="AL47" s="5">
        <f t="shared" si="59"/>
      </c>
      <c r="AM47" s="5">
        <f t="shared" si="59"/>
      </c>
      <c r="AN47" s="5">
        <f t="shared" si="59"/>
      </c>
      <c r="AO47" s="5">
        <f t="shared" si="59"/>
      </c>
      <c r="AP47" s="5">
        <f t="shared" si="59"/>
      </c>
      <c r="AQ47" s="5">
        <f t="shared" si="59"/>
      </c>
      <c r="AR47" s="5">
        <f t="shared" si="59"/>
      </c>
      <c r="AS47" s="5">
        <f t="shared" si="59"/>
      </c>
      <c r="AT47" s="5"/>
      <c r="AU47" s="5"/>
      <c r="AV47" s="5"/>
      <c r="AW47" s="5"/>
      <c r="AX47" s="5"/>
      <c r="AY47" s="5"/>
      <c r="AZ47" s="5"/>
      <c r="BA47" s="5">
        <f aca="true" t="shared" si="60" ref="BA47:BF47">IF(BA44="","",AVERAGE(BA44:BA46))</f>
      </c>
      <c r="BB47" s="5">
        <f t="shared" si="60"/>
      </c>
      <c r="BC47" s="5">
        <f t="shared" si="60"/>
      </c>
      <c r="BD47" s="5">
        <f t="shared" si="60"/>
      </c>
      <c r="BE47" s="5">
        <f t="shared" si="60"/>
      </c>
      <c r="BF47" s="5">
        <f t="shared" si="60"/>
      </c>
      <c r="BG47" s="7">
        <f aca="true" t="shared" si="61" ref="BG47:BP47">IF($B44="","",ROUND(AVERAGE(BG44:BG46),1))</f>
      </c>
      <c r="BH47" s="7">
        <f t="shared" si="61"/>
      </c>
      <c r="BI47" s="7">
        <f t="shared" si="61"/>
      </c>
      <c r="BJ47" s="7">
        <f t="shared" si="61"/>
      </c>
      <c r="BK47" s="7">
        <f t="shared" si="61"/>
      </c>
      <c r="BL47" s="7">
        <f t="shared" si="61"/>
      </c>
      <c r="BM47" s="7">
        <f t="shared" si="61"/>
      </c>
      <c r="BN47" s="7">
        <f t="shared" si="61"/>
      </c>
      <c r="BO47" s="7">
        <f t="shared" si="61"/>
      </c>
      <c r="BP47" s="7">
        <f t="shared" si="61"/>
      </c>
      <c r="BQ47" s="4">
        <f>IF($B44="","",ROUND(AVERAGE(BQ44:BQ46),0))</f>
      </c>
      <c r="BR47" s="4">
        <f>IF($B44="","",ROUND(AVERAGE(BR44:BR46),0))</f>
      </c>
      <c r="BS47" s="4">
        <f>IF($B44="","",ROUND(AVERAGE(BS44:BS46),0))</f>
      </c>
      <c r="BT47" s="4">
        <f>IF($B44="","",ROUND(AVERAGE(BT44:BT46),0))</f>
      </c>
      <c r="BU47" s="4">
        <f>IF($B44="","",ROUND(AVERAGE(BU44:BU46),0))</f>
      </c>
      <c r="BV47" s="4">
        <f>IF($B44="","",SUM(BQ47:BU47))</f>
      </c>
      <c r="BW47" s="56">
        <f>IF($B44="","",BV47/BV47*100)</f>
      </c>
      <c r="BX47" s="8">
        <f>IF($B44="","",ROUND(AVERAGE(BX44:BX46),0))</f>
      </c>
      <c r="BY47" s="8">
        <f>IF($B44="","",ROUND(AVERAGE(BY44:BY46),0))</f>
      </c>
      <c r="BZ47" s="8">
        <f>IF($B44="","",ROUND(AVERAGE(BZ44:BZ46),0))</f>
      </c>
      <c r="CA47" s="7">
        <f aca="true" t="shared" si="62" ref="CA47:CG47">IF($B44="","",ROUND(AVERAGE(CA44:CA46),1))</f>
      </c>
      <c r="CB47" s="7">
        <f t="shared" si="62"/>
      </c>
      <c r="CC47" s="7">
        <f t="shared" si="62"/>
      </c>
      <c r="CD47" s="7">
        <f t="shared" si="62"/>
      </c>
      <c r="CE47" s="7">
        <f t="shared" si="62"/>
      </c>
      <c r="CF47" s="7">
        <f t="shared" si="62"/>
      </c>
      <c r="CG47" s="7">
        <f t="shared" si="62"/>
      </c>
      <c r="CH47" s="5">
        <f>IF($B44="","",SUM(BV47,BY47))</f>
      </c>
      <c r="CI47" s="56">
        <f>IF($B44="","",CH47/CH47*100)</f>
      </c>
      <c r="CJ47" s="4">
        <f>IF($B44="","",ROUND(AVERAGE(CJ44:CJ46),0))</f>
      </c>
      <c r="CK47" s="4">
        <f>IF($B44="","",ROUND(AVERAGE(CK44:CK46),0))</f>
      </c>
      <c r="CL47" s="13"/>
    </row>
    <row r="48" spans="1:90" s="84" customFormat="1" ht="24" customHeight="1" thickTop="1">
      <c r="A48" s="322">
        <f>IF($B$2="","",$B$2)</f>
      </c>
      <c r="B48" s="325"/>
      <c r="C48" s="363">
        <v>1</v>
      </c>
      <c r="D48" s="79"/>
      <c r="E48" s="80"/>
      <c r="F48" s="79"/>
      <c r="G48" s="79"/>
      <c r="H48" s="80"/>
      <c r="I48" s="80"/>
      <c r="J48" s="80"/>
      <c r="K48" s="80"/>
      <c r="L48" s="79"/>
      <c r="M48" s="81">
        <f>IF($L48=0,"",SUM(Z48,AB48,AD48,AF48,AH48,AJ48,AL48,AN48,AP48,AR48,AT48,AV48,AX48:BF48))</f>
      </c>
      <c r="N48" s="60" t="e">
        <f>AA48/Z48</f>
        <v>#DIV/0!</v>
      </c>
      <c r="O48" s="60" t="e">
        <f>AC48/AB48</f>
        <v>#DIV/0!</v>
      </c>
      <c r="P48" s="60" t="e">
        <f>AE48/AD48</f>
        <v>#DIV/0!</v>
      </c>
      <c r="Q48" s="60" t="e">
        <f>AG48/AF48</f>
        <v>#DIV/0!</v>
      </c>
      <c r="R48" s="60" t="e">
        <f>AI48/AH48</f>
        <v>#DIV/0!</v>
      </c>
      <c r="S48" s="60" t="e">
        <f>AK48/AJ48</f>
        <v>#DIV/0!</v>
      </c>
      <c r="T48" s="60" t="e">
        <f>AM48/AL48</f>
        <v>#DIV/0!</v>
      </c>
      <c r="U48" s="60" t="e">
        <f>AO48/AN48</f>
        <v>#DIV/0!</v>
      </c>
      <c r="V48" s="60" t="e">
        <f>AQ48/AP48</f>
        <v>#DIV/0!</v>
      </c>
      <c r="W48" s="60" t="e">
        <f>AS48/AR48</f>
        <v>#DIV/0!</v>
      </c>
      <c r="X48" s="60" t="e">
        <f>AU48/AT48</f>
        <v>#DIV/0!</v>
      </c>
      <c r="Y48" s="60" t="e">
        <f>AW48/AV48</f>
        <v>#DIV/0!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79"/>
      <c r="AY48" s="79"/>
      <c r="AZ48" s="79"/>
      <c r="BA48" s="79"/>
      <c r="BB48" s="79"/>
      <c r="BC48" s="79"/>
      <c r="BD48" s="79"/>
      <c r="BE48" s="79"/>
      <c r="BF48" s="79"/>
      <c r="BG48" s="83">
        <f aca="true" t="shared" si="63" ref="BG48:BI50">IF($L48=0,"",AX48/$L48*100)</f>
      </c>
      <c r="BH48" s="83">
        <f t="shared" si="63"/>
      </c>
      <c r="BI48" s="83">
        <f t="shared" si="63"/>
      </c>
      <c r="BJ48" s="83">
        <f>IF($L48=0,"",IF($M48&gt;$L48,0,100*($L48-$M48)/L48))</f>
      </c>
      <c r="BK48" s="83">
        <f aca="true" t="shared" si="64" ref="BK48:BP50">IF($L48=0,"",BA48/$L48*100)</f>
      </c>
      <c r="BL48" s="83">
        <f t="shared" si="64"/>
      </c>
      <c r="BM48" s="83">
        <f t="shared" si="64"/>
      </c>
      <c r="BN48" s="126">
        <f t="shared" si="64"/>
      </c>
      <c r="BO48" s="83">
        <f t="shared" si="64"/>
      </c>
      <c r="BP48" s="83">
        <f t="shared" si="64"/>
      </c>
      <c r="BQ48" s="123">
        <f>IF($L48=0,"",AA48/1000*$B$5/$L48)</f>
      </c>
      <c r="BR48" s="123">
        <f>IF($L48=0,"",AC48/1000*$B$5/$L48)</f>
      </c>
      <c r="BS48" s="123">
        <f>IF($L48=0,"",AE48/1000*$B$5/$L48)</f>
      </c>
      <c r="BT48" s="123">
        <f>IF($L48=0,"",AG48/1000*$B$5/$L48)</f>
      </c>
      <c r="BU48" s="123">
        <f>IF($L48=0,"",AI48/1000*$B$5/$L48)</f>
      </c>
      <c r="BV48" s="123">
        <f>IF($L48=0,"",SUM(BQ48:BU48))</f>
      </c>
      <c r="BW48" s="124"/>
      <c r="BX48" s="125">
        <f>IF($L48=0,"",(Z48+AB48+AD48+AF48+AH48)*$B$5/$L48)</f>
      </c>
      <c r="BY48" s="123">
        <f>IF($L48=0,"",(AK48+AM48+AO48+AQ48+AS48+AU48+AW48)/1000*$B$5/$L48)</f>
      </c>
      <c r="BZ48" s="125">
        <f>IF($L48=0,"",(AJ48+AL48+AN48+AP48+AR48+AT48+AV48)*$B$5/$L48)</f>
      </c>
      <c r="CA48" s="126">
        <f>IF($L48=0,"",AJ48/$L48*100)</f>
      </c>
      <c r="CB48" s="126">
        <f>IF($L48=0,"",AL48/$L48*100)</f>
      </c>
      <c r="CC48" s="126">
        <f>IF($L48=0,"",AN48/$L48*100)</f>
      </c>
      <c r="CD48" s="126">
        <f>IF($L48=0,"",AP48/$L48*100)</f>
      </c>
      <c r="CE48" s="126">
        <f>IF($L48=0,"",AR48/$L48*100)</f>
      </c>
      <c r="CF48" s="126">
        <f>IF($L48=0,"",AT48/$L48*100)</f>
      </c>
      <c r="CG48" s="126">
        <f>IF($L48=0,"",AV48/$L48*100)</f>
      </c>
      <c r="CH48" s="123">
        <f>IF($L48=0,"",BV48+BY48)</f>
      </c>
      <c r="CI48" s="124"/>
      <c r="CJ48" s="123">
        <f>IF($L48=0,"",(AA48+AC48+AE48+AG48+AI48+AK48+AM48+AO48+AQ48+AS48+AU48+AW48)/(Z48+AB48+AD48+AF48+AH48+AJ48+AL48+AN48+AP48+AR48+AT48+AV48))</f>
      </c>
      <c r="CK48" s="60">
        <f>IF($L48=0,"",BV48/CH48*100)</f>
      </c>
      <c r="CL48" s="79"/>
    </row>
    <row r="49" spans="1:90" s="84" customFormat="1" ht="24" customHeight="1">
      <c r="A49" s="323"/>
      <c r="B49" s="326"/>
      <c r="C49" s="364">
        <v>2</v>
      </c>
      <c r="D49" s="85"/>
      <c r="E49" s="86"/>
      <c r="F49" s="85"/>
      <c r="G49" s="85"/>
      <c r="H49" s="86"/>
      <c r="I49" s="86"/>
      <c r="J49" s="86"/>
      <c r="K49" s="86"/>
      <c r="L49" s="85"/>
      <c r="M49" s="87">
        <f>IF($L49=0,"",SUM(Z49,AB49,AD49,AF49,AH49,AJ49,AL49,AN49,AP49,AR49,AT49,AV49,AX49:BF49))</f>
      </c>
      <c r="N49" s="61" t="e">
        <f>AA49/Z49</f>
        <v>#DIV/0!</v>
      </c>
      <c r="O49" s="61" t="e">
        <f>AC49/AB49</f>
        <v>#DIV/0!</v>
      </c>
      <c r="P49" s="61" t="e">
        <f>AE49/AD49</f>
        <v>#DIV/0!</v>
      </c>
      <c r="Q49" s="61" t="e">
        <f>AG49/AF49</f>
        <v>#DIV/0!</v>
      </c>
      <c r="R49" s="61" t="e">
        <f>AI49/AH49</f>
        <v>#DIV/0!</v>
      </c>
      <c r="S49" s="61" t="e">
        <f>AK49/AJ49</f>
        <v>#DIV/0!</v>
      </c>
      <c r="T49" s="61" t="e">
        <f>AM49/AL49</f>
        <v>#DIV/0!</v>
      </c>
      <c r="U49" s="61" t="e">
        <f>AO49/AN49</f>
        <v>#DIV/0!</v>
      </c>
      <c r="V49" s="61" t="e">
        <f>AQ49/AP49</f>
        <v>#DIV/0!</v>
      </c>
      <c r="W49" s="61" t="e">
        <f>AS49/AR49</f>
        <v>#DIV/0!</v>
      </c>
      <c r="X49" s="61" t="e">
        <f>AU49/AT49</f>
        <v>#DIV/0!</v>
      </c>
      <c r="Y49" s="61" t="e">
        <f>AW49/AV49</f>
        <v>#DIV/0!</v>
      </c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5"/>
      <c r="AY49" s="85"/>
      <c r="AZ49" s="85"/>
      <c r="BA49" s="85"/>
      <c r="BB49" s="85"/>
      <c r="BC49" s="85"/>
      <c r="BD49" s="85"/>
      <c r="BE49" s="85"/>
      <c r="BF49" s="85"/>
      <c r="BG49" s="89">
        <f t="shared" si="63"/>
      </c>
      <c r="BH49" s="89">
        <f t="shared" si="63"/>
      </c>
      <c r="BI49" s="89">
        <f t="shared" si="63"/>
      </c>
      <c r="BJ49" s="89">
        <f>IF($L49=0,"",IF($M49&gt;$L49,0,100*($L49-$M49)/L49))</f>
      </c>
      <c r="BK49" s="89">
        <f t="shared" si="64"/>
      </c>
      <c r="BL49" s="89">
        <f t="shared" si="64"/>
      </c>
      <c r="BM49" s="89">
        <f t="shared" si="64"/>
      </c>
      <c r="BN49" s="130">
        <f t="shared" si="64"/>
      </c>
      <c r="BO49" s="89">
        <f t="shared" si="64"/>
      </c>
      <c r="BP49" s="89">
        <f t="shared" si="64"/>
      </c>
      <c r="BQ49" s="127">
        <f>IF($L49=0,"",AA49/1000*$B$5/$L49)</f>
      </c>
      <c r="BR49" s="127">
        <f>IF($L49=0,"",AC49/1000*$B$5/$L49)</f>
      </c>
      <c r="BS49" s="127">
        <f>IF($L49=0,"",AE49/1000*$B$5/$L49)</f>
      </c>
      <c r="BT49" s="127">
        <f>IF($L49=0,"",AG49/1000*$B$5/$L49)</f>
      </c>
      <c r="BU49" s="127">
        <f>IF($L49=0,"",AI49/1000*$B$5/$L49)</f>
      </c>
      <c r="BV49" s="127">
        <f>IF($L49=0,"",SUM(BQ49:BU49))</f>
      </c>
      <c r="BW49" s="128"/>
      <c r="BX49" s="129">
        <f>IF($L49=0,"",(Z49+AB49+AD49+AF49+AH49)*$B$5/$L49)</f>
      </c>
      <c r="BY49" s="127">
        <f>IF($L49=0,"",(AK49+AM49+AO49+AQ49+AS49+AU49+AW49)/1000*$B$5/$L49)</f>
      </c>
      <c r="BZ49" s="129">
        <f>IF($L49=0,"",(AJ49+AL49+AN49+AP49+AR49+AT49+AV49)*$B$5/$L49)</f>
      </c>
      <c r="CA49" s="130">
        <f>IF($L49=0,"",AJ49/$L49*100)</f>
      </c>
      <c r="CB49" s="130">
        <f>IF($L49=0,"",AL49/$L49*100)</f>
      </c>
      <c r="CC49" s="130">
        <f>IF($L49=0,"",AN49/$L49*100)</f>
      </c>
      <c r="CD49" s="130">
        <f>IF($L49=0,"",AP49/$L49*100)</f>
      </c>
      <c r="CE49" s="130">
        <f>IF($L49=0,"",AR49/$L49*100)</f>
      </c>
      <c r="CF49" s="130">
        <f>IF($L49=0,"",AT49/$L49*100)</f>
      </c>
      <c r="CG49" s="130">
        <f>IF($L49=0,"",AV49/$L49*100)</f>
      </c>
      <c r="CH49" s="127">
        <f>IF($L49=0,"",BV49+BY49)</f>
      </c>
      <c r="CI49" s="128"/>
      <c r="CJ49" s="127">
        <f>IF($L49=0,"",(AA49+AC49+AE49+AG49+AI49+AK49+AM49+AO49+AQ49+AS49+AU49+AW49)/(Z49+AB49+AD49+AF49+AH49+AJ49+AL49+AN49+AP49+AR49+AT49+AV49))</f>
      </c>
      <c r="CK49" s="61">
        <f>IF($L49=0,"",BV49/CH49*100)</f>
      </c>
      <c r="CL49" s="85"/>
    </row>
    <row r="50" spans="1:90" s="84" customFormat="1" ht="39" customHeight="1">
      <c r="A50" s="324"/>
      <c r="B50" s="327"/>
      <c r="C50" s="365">
        <v>3</v>
      </c>
      <c r="D50" s="91"/>
      <c r="E50" s="92"/>
      <c r="F50" s="91"/>
      <c r="G50" s="91"/>
      <c r="H50" s="91"/>
      <c r="I50" s="91"/>
      <c r="J50" s="91"/>
      <c r="K50" s="91"/>
      <c r="L50" s="91"/>
      <c r="M50" s="93">
        <f>IF($L50=0,"",SUM(Z50,AB50,AD50,AF50,AH50,AJ50,AL50,AN50,AP50,AR50,AT50,AV50,AX50:BF50))</f>
      </c>
      <c r="N50" s="62" t="e">
        <f>AA50/Z50</f>
        <v>#DIV/0!</v>
      </c>
      <c r="O50" s="62" t="e">
        <f>AC50/AB50</f>
        <v>#DIV/0!</v>
      </c>
      <c r="P50" s="62" t="e">
        <f>AE50/AD50</f>
        <v>#DIV/0!</v>
      </c>
      <c r="Q50" s="62" t="e">
        <f>AG50/AF50</f>
        <v>#DIV/0!</v>
      </c>
      <c r="R50" s="62" t="e">
        <f>AI50/AH50</f>
        <v>#DIV/0!</v>
      </c>
      <c r="S50" s="62" t="e">
        <f>AK50/AJ50</f>
        <v>#DIV/0!</v>
      </c>
      <c r="T50" s="62" t="e">
        <f>AM50/AL50</f>
        <v>#DIV/0!</v>
      </c>
      <c r="U50" s="62" t="e">
        <f>AO50/AN50</f>
        <v>#DIV/0!</v>
      </c>
      <c r="V50" s="62" t="e">
        <f>AQ50/AP50</f>
        <v>#DIV/0!</v>
      </c>
      <c r="W50" s="62" t="e">
        <f>AS50/AR50</f>
        <v>#DIV/0!</v>
      </c>
      <c r="X50" s="62" t="e">
        <f>AU50/AT50</f>
        <v>#DIV/0!</v>
      </c>
      <c r="Y50" s="62" t="e">
        <f>AW50/AV50</f>
        <v>#DIV/0!</v>
      </c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1"/>
      <c r="AY50" s="91"/>
      <c r="AZ50" s="91"/>
      <c r="BA50" s="91"/>
      <c r="BB50" s="91"/>
      <c r="BC50" s="91"/>
      <c r="BD50" s="91"/>
      <c r="BE50" s="91"/>
      <c r="BF50" s="91"/>
      <c r="BG50" s="95">
        <f t="shared" si="63"/>
      </c>
      <c r="BH50" s="95">
        <f t="shared" si="63"/>
      </c>
      <c r="BI50" s="95">
        <f t="shared" si="63"/>
      </c>
      <c r="BJ50" s="95">
        <f>IF($L50=0,"",IF($M50&gt;$L50,0,100*($L50-$M50)/L50))</f>
      </c>
      <c r="BK50" s="95">
        <f t="shared" si="64"/>
      </c>
      <c r="BL50" s="95">
        <f t="shared" si="64"/>
      </c>
      <c r="BM50" s="95">
        <f t="shared" si="64"/>
      </c>
      <c r="BN50" s="134">
        <f t="shared" si="64"/>
      </c>
      <c r="BO50" s="95">
        <f t="shared" si="64"/>
      </c>
      <c r="BP50" s="95">
        <f t="shared" si="64"/>
      </c>
      <c r="BQ50" s="131">
        <f>IF($L50=0,"",AA50/1000*$B$5/$L50)</f>
      </c>
      <c r="BR50" s="131">
        <f>IF($L50=0,"",AC50/1000*$B$5/$L50)</f>
      </c>
      <c r="BS50" s="131">
        <f>IF($L50=0,"",AE50/1000*$B$5/$L50)</f>
      </c>
      <c r="BT50" s="131">
        <f>IF($L50=0,"",AG50/1000*$B$5/$L50)</f>
      </c>
      <c r="BU50" s="131">
        <f>IF($L50=0,"",AI50/1000*$B$5/$L50)</f>
      </c>
      <c r="BV50" s="131">
        <f>IF($L50=0,"",SUM(BQ50:BU50))</f>
      </c>
      <c r="BW50" s="132"/>
      <c r="BX50" s="133">
        <f>IF($L50=0,"",(Z50+AB50+AD50+AF50+AH50)*$B$5/$L50)</f>
      </c>
      <c r="BY50" s="131">
        <f>IF($L50=0,"",(AK50+AM50+AO50+AQ50+AS50+AU50+AW50)/1000*$B$5/$L50)</f>
      </c>
      <c r="BZ50" s="133">
        <f>IF($L50=0,"",(AJ50+AL50+AN50+AP50+AR50+AT50+AV50)*$B$5/$L50)</f>
      </c>
      <c r="CA50" s="134">
        <f>IF($L50=0,"",AJ50/$L50*100)</f>
      </c>
      <c r="CB50" s="134">
        <f>IF($L50=0,"",AL50/$L50*100)</f>
      </c>
      <c r="CC50" s="134">
        <f>IF($L50=0,"",AN50/$L50*100)</f>
      </c>
      <c r="CD50" s="134">
        <f>IF($L50=0,"",AP50/$L50*100)</f>
      </c>
      <c r="CE50" s="134">
        <f>IF($L50=0,"",AR50/$L50*100)</f>
      </c>
      <c r="CF50" s="134">
        <f>IF($L50=0,"",AT50/$L50*100)</f>
      </c>
      <c r="CG50" s="134">
        <f>IF($L50=0,"",AV50/$L50*100)</f>
      </c>
      <c r="CH50" s="131">
        <f>IF($L50=0,"",BV50+BY50)</f>
      </c>
      <c r="CI50" s="132"/>
      <c r="CJ50" s="135">
        <f>IF($L50=0,"",(AA50+AC50+AE50+AG50+AI50+AK50+AM50+AO50+AQ50+AS50+AU50+AW50)/(Z50+AB50+AD50+AF50+AH50+AJ50+AL50+AN50+AP50+AR50+AT50+AV50))</f>
      </c>
      <c r="CK50" s="90">
        <f>IF($L50=0,"",BV50/CH50*100)</f>
      </c>
      <c r="CL50" s="91"/>
    </row>
    <row r="51" spans="1:90" s="105" customFormat="1" ht="31.5" customHeight="1" thickBot="1">
      <c r="A51" s="96">
        <f>IF($B$2="","",$B$2)</f>
      </c>
      <c r="B51" s="97">
        <f>IF(B48="","",B48)</f>
      </c>
      <c r="C51" s="107" t="s">
        <v>81</v>
      </c>
      <c r="D51" s="99"/>
      <c r="E51" s="100">
        <f>IF(E48="","",E48)</f>
      </c>
      <c r="F51" s="101">
        <f>IF(F48="","",ROUND(AVERAGE(F48:F50),1))</f>
      </c>
      <c r="G51" s="101">
        <f>IF(G48="","",ROUND(AVERAGE(G48:G50),1))</f>
      </c>
      <c r="H51" s="100">
        <f>IF(H48="","",AVERAGE(H48:H50))</f>
      </c>
      <c r="I51" s="100">
        <f>IF(I48="","",AVERAGE(I48:I50))</f>
      </c>
      <c r="J51" s="100">
        <f>IF(J48="","",AVERAGE(J48:J50))</f>
      </c>
      <c r="K51" s="100">
        <f>IF(K48="","",AVERAGE(K48:K50))</f>
      </c>
      <c r="L51" s="98">
        <f>IF(L48="","",AVERAGE(L48:L50))</f>
      </c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>
        <f aca="true" t="shared" si="65" ref="Z51:AE51">IF(Z48="","",AVERAGE(Z48:Z50))</f>
      </c>
      <c r="AA51" s="98">
        <f t="shared" si="65"/>
      </c>
      <c r="AB51" s="98">
        <f t="shared" si="65"/>
      </c>
      <c r="AC51" s="98">
        <f t="shared" si="65"/>
      </c>
      <c r="AD51" s="98">
        <f t="shared" si="65"/>
      </c>
      <c r="AE51" s="98">
        <f t="shared" si="65"/>
      </c>
      <c r="AF51" s="98"/>
      <c r="AG51" s="98"/>
      <c r="AH51" s="98">
        <f aca="true" t="shared" si="66" ref="AH51:AM51">IF(AH48="","",AVERAGE(AH48:AH50))</f>
      </c>
      <c r="AI51" s="98">
        <f t="shared" si="66"/>
      </c>
      <c r="AJ51" s="98">
        <f t="shared" si="66"/>
      </c>
      <c r="AK51" s="98">
        <f t="shared" si="66"/>
      </c>
      <c r="AL51" s="98">
        <f t="shared" si="66"/>
      </c>
      <c r="AM51" s="98">
        <f t="shared" si="66"/>
      </c>
      <c r="AN51" s="98"/>
      <c r="AO51" s="98"/>
      <c r="AP51" s="98"/>
      <c r="AQ51" s="98"/>
      <c r="AR51" s="98"/>
      <c r="AS51" s="98"/>
      <c r="AT51" s="98">
        <f aca="true" t="shared" si="67" ref="AT51:BF51">IF(AT48="","",AVERAGE(AT48:AT50))</f>
      </c>
      <c r="AU51" s="98">
        <f t="shared" si="67"/>
      </c>
      <c r="AV51" s="98">
        <f t="shared" si="67"/>
      </c>
      <c r="AW51" s="98">
        <f t="shared" si="67"/>
      </c>
      <c r="AX51" s="98">
        <f t="shared" si="67"/>
      </c>
      <c r="AY51" s="98">
        <f t="shared" si="67"/>
      </c>
      <c r="AZ51" s="98">
        <f t="shared" si="67"/>
      </c>
      <c r="BA51" s="98">
        <f t="shared" si="67"/>
      </c>
      <c r="BB51" s="98">
        <f t="shared" si="67"/>
      </c>
      <c r="BC51" s="98">
        <f t="shared" si="67"/>
      </c>
      <c r="BD51" s="98">
        <f t="shared" si="67"/>
      </c>
      <c r="BE51" s="98">
        <f t="shared" si="67"/>
      </c>
      <c r="BF51" s="98">
        <f t="shared" si="67"/>
      </c>
      <c r="BG51" s="102">
        <f aca="true" t="shared" si="68" ref="BG51:BP51">IF($B48="","",ROUND(AVERAGE(BG48:BG50),1))</f>
      </c>
      <c r="BH51" s="102">
        <f t="shared" si="68"/>
      </c>
      <c r="BI51" s="102">
        <f t="shared" si="68"/>
      </c>
      <c r="BJ51" s="102">
        <f t="shared" si="68"/>
      </c>
      <c r="BK51" s="102">
        <f t="shared" si="68"/>
      </c>
      <c r="BL51" s="102">
        <f t="shared" si="68"/>
      </c>
      <c r="BM51" s="102">
        <f t="shared" si="68"/>
      </c>
      <c r="BN51" s="139">
        <f t="shared" si="68"/>
      </c>
      <c r="BO51" s="102">
        <f t="shared" si="68"/>
      </c>
      <c r="BP51" s="102">
        <f t="shared" si="68"/>
      </c>
      <c r="BQ51" s="136">
        <f>IF($B48="","",ROUND(AVERAGE(BQ48:BQ50),0))</f>
      </c>
      <c r="BR51" s="136">
        <f>IF($B48="","",ROUND(AVERAGE(BR48:BR50),0))</f>
      </c>
      <c r="BS51" s="136">
        <f>IF($B48="","",ROUND(AVERAGE(BS48:BS50),0))</f>
      </c>
      <c r="BT51" s="136">
        <f>IF($B48="","",ROUND(AVERAGE(BT48:BT50),0))</f>
      </c>
      <c r="BU51" s="136">
        <f>IF($B48="","",ROUND(AVERAGE(BU48:BU50),0))</f>
      </c>
      <c r="BV51" s="136">
        <f>IF($B48="","",SUM(BQ51:BU51))</f>
      </c>
      <c r="BW51" s="137">
        <f>IF($B48="","",BV51/BV55*100)</f>
      </c>
      <c r="BX51" s="138">
        <f>IF($B48="","",ROUND(AVERAGE(BX48:BX50),0))</f>
      </c>
      <c r="BY51" s="138">
        <f>IF($B48="","",ROUND(AVERAGE(BY48:BY50),0))</f>
      </c>
      <c r="BZ51" s="138">
        <f>IF($B48="","",ROUND(AVERAGE(BZ48:BZ50),0))</f>
      </c>
      <c r="CA51" s="139">
        <f aca="true" t="shared" si="69" ref="CA51:CG51">IF($B48="","",ROUND(AVERAGE(CA48:CA50),1))</f>
      </c>
      <c r="CB51" s="139">
        <f t="shared" si="69"/>
      </c>
      <c r="CC51" s="139">
        <f t="shared" si="69"/>
      </c>
      <c r="CD51" s="139">
        <f t="shared" si="69"/>
      </c>
      <c r="CE51" s="139">
        <f t="shared" si="69"/>
      </c>
      <c r="CF51" s="139">
        <f t="shared" si="69"/>
      </c>
      <c r="CG51" s="139">
        <f t="shared" si="69"/>
      </c>
      <c r="CH51" s="140">
        <f>IF($B48="","",SUM(BV51,BY51))</f>
      </c>
      <c r="CI51" s="137">
        <f>IF($B48="","",CH51/CH55*100)</f>
      </c>
      <c r="CJ51" s="136">
        <f>IF($B48="","",ROUND(AVERAGE(CJ48:CJ50),0))</f>
      </c>
      <c r="CK51" s="103">
        <f>IF($B48="","",ROUND(AVERAGE(CK48:CK50),0))</f>
      </c>
      <c r="CL51" s="104"/>
    </row>
    <row r="52" spans="1:90" s="84" customFormat="1" ht="24" customHeight="1" thickTop="1">
      <c r="A52" s="322">
        <f>IF($B$2="","",$B$2)</f>
      </c>
      <c r="B52" s="325"/>
      <c r="C52" s="363">
        <v>1</v>
      </c>
      <c r="D52" s="79"/>
      <c r="E52" s="80"/>
      <c r="F52" s="79"/>
      <c r="G52" s="79"/>
      <c r="H52" s="80"/>
      <c r="I52" s="80"/>
      <c r="J52" s="80"/>
      <c r="K52" s="80"/>
      <c r="L52" s="79"/>
      <c r="M52" s="81">
        <f>IF($L52=0,"",SUM(Z52,AB52,AD52,AF52,AH52,AJ52,AL52,AN52,AP52,AR52,AT52,AV52,AX52:BF52))</f>
      </c>
      <c r="N52" s="60" t="e">
        <f>AA52/Z52</f>
        <v>#DIV/0!</v>
      </c>
      <c r="O52" s="60" t="e">
        <f>AC52/AB52</f>
        <v>#DIV/0!</v>
      </c>
      <c r="P52" s="60" t="e">
        <f>AE52/AD52</f>
        <v>#DIV/0!</v>
      </c>
      <c r="Q52" s="60" t="e">
        <f>AG52/AF52</f>
        <v>#DIV/0!</v>
      </c>
      <c r="R52" s="60" t="e">
        <f>AI52/AH52</f>
        <v>#DIV/0!</v>
      </c>
      <c r="S52" s="60" t="e">
        <f>AK52/AJ52</f>
        <v>#DIV/0!</v>
      </c>
      <c r="T52" s="60" t="e">
        <f>AM52/AL52</f>
        <v>#DIV/0!</v>
      </c>
      <c r="U52" s="60" t="e">
        <f>AO52/AN52</f>
        <v>#DIV/0!</v>
      </c>
      <c r="V52" s="60" t="e">
        <f>AQ52/AP52</f>
        <v>#DIV/0!</v>
      </c>
      <c r="W52" s="60" t="e">
        <f>AS52/AR52</f>
        <v>#DIV/0!</v>
      </c>
      <c r="X52" s="60" t="e">
        <f>AU52/AT52</f>
        <v>#DIV/0!</v>
      </c>
      <c r="Y52" s="60" t="e">
        <f>AW52/AV52</f>
        <v>#DIV/0!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79"/>
      <c r="AY52" s="79"/>
      <c r="AZ52" s="79"/>
      <c r="BA52" s="79"/>
      <c r="BB52" s="79"/>
      <c r="BC52" s="79"/>
      <c r="BD52" s="79"/>
      <c r="BE52" s="79"/>
      <c r="BF52" s="79"/>
      <c r="BG52" s="83">
        <f aca="true" t="shared" si="70" ref="BG52:BI54">IF($L52=0,"",AX52/$L52*100)</f>
      </c>
      <c r="BH52" s="83">
        <f t="shared" si="70"/>
      </c>
      <c r="BI52" s="83">
        <f t="shared" si="70"/>
      </c>
      <c r="BJ52" s="83">
        <f>IF($L52=0,"",IF($M52&gt;$L52,0,100*($L52-$M52)/L52))</f>
      </c>
      <c r="BK52" s="83">
        <f aca="true" t="shared" si="71" ref="BK52:BP54">IF($L52=0,"",BA52/$L52*100)</f>
      </c>
      <c r="BL52" s="83">
        <f t="shared" si="71"/>
      </c>
      <c r="BM52" s="83">
        <f t="shared" si="71"/>
      </c>
      <c r="BN52" s="126">
        <f t="shared" si="71"/>
      </c>
      <c r="BO52" s="83">
        <f t="shared" si="71"/>
      </c>
      <c r="BP52" s="83">
        <f t="shared" si="71"/>
      </c>
      <c r="BQ52" s="123">
        <f>IF($L52=0,"",AA52/1000*$B$5/$L52)</f>
      </c>
      <c r="BR52" s="123">
        <f>IF($L52=0,"",AC52/1000*$B$5/$L52)</f>
      </c>
      <c r="BS52" s="123">
        <f>IF($L52=0,"",AE52/1000*$B$5/$L52)</f>
      </c>
      <c r="BT52" s="123">
        <f>IF($L52=0,"",AG52/1000*$B$5/$L52)</f>
      </c>
      <c r="BU52" s="123">
        <f>IF($L52=0,"",AI52/1000*$B$5/$L52)</f>
      </c>
      <c r="BV52" s="123">
        <f>IF($L52=0,"",SUM(BQ52:BU52))</f>
      </c>
      <c r="BW52" s="124"/>
      <c r="BX52" s="125">
        <f>IF($L52=0,"",(Z52+AB52+AD52+AF52+AH52)*$B$5/$L52)</f>
      </c>
      <c r="BY52" s="123">
        <f>IF($L52=0,"",(AK52+AM52+AO52+AQ52+AS52+AU52+AW52)/1000*$B$5/$L52)</f>
      </c>
      <c r="BZ52" s="125">
        <f>IF($L52=0,"",(AJ52+AL52+AN52+AP52+AR52+AT52+AV52)*$B$5/$L52)</f>
      </c>
      <c r="CA52" s="126">
        <f>IF($L52=0,"",AJ52/$L52*100)</f>
      </c>
      <c r="CB52" s="126">
        <f>IF($L52=0,"",AL52/$L52*100)</f>
      </c>
      <c r="CC52" s="126">
        <f>IF($L52=0,"",AN52/$L52*100)</f>
      </c>
      <c r="CD52" s="126">
        <f>IF($L52=0,"",AP52/$L52*100)</f>
      </c>
      <c r="CE52" s="126">
        <f>IF($L52=0,"",AR52/$L52*100)</f>
      </c>
      <c r="CF52" s="126">
        <f>IF($L52=0,"",AT52/$L52*100)</f>
      </c>
      <c r="CG52" s="126">
        <f>IF($L52=0,"",AV52/$L52*100)</f>
      </c>
      <c r="CH52" s="123">
        <f>IF($L52=0,"",BV52+BY52)</f>
      </c>
      <c r="CI52" s="124"/>
      <c r="CJ52" s="123">
        <f>IF($L52=0,"",(AA52+AC52+AE52+AG52+AI52+AK52+AM52+AO52+AQ52+AS52+AU52+AW52)/(Z52+AB52+AD52+AF52+AH52+AJ52+AL52+AN52+AP52+AR52+AT52+AV52))</f>
      </c>
      <c r="CK52" s="60">
        <f>IF($L52=0,"",BV52/CH52*100)</f>
      </c>
      <c r="CL52" s="79"/>
    </row>
    <row r="53" spans="1:90" s="84" customFormat="1" ht="24" customHeight="1">
      <c r="A53" s="323"/>
      <c r="B53" s="326"/>
      <c r="C53" s="364">
        <v>2</v>
      </c>
      <c r="D53" s="85"/>
      <c r="E53" s="86"/>
      <c r="F53" s="85"/>
      <c r="G53" s="85"/>
      <c r="H53" s="86"/>
      <c r="I53" s="86"/>
      <c r="J53" s="86"/>
      <c r="K53" s="86"/>
      <c r="L53" s="85"/>
      <c r="M53" s="87">
        <f>IF($L53=0,"",SUM(Z53,AB53,AD53,AF53,AH53,AJ53,AL53,AN53,AP53,AR53,AT53,AV53,AX53:BF53))</f>
      </c>
      <c r="N53" s="61" t="e">
        <f>AA53/Z53</f>
        <v>#DIV/0!</v>
      </c>
      <c r="O53" s="61" t="e">
        <f>AC53/AB53</f>
        <v>#DIV/0!</v>
      </c>
      <c r="P53" s="61" t="e">
        <f>AE53/AD53</f>
        <v>#DIV/0!</v>
      </c>
      <c r="Q53" s="61" t="e">
        <f>AG53/AF53</f>
        <v>#DIV/0!</v>
      </c>
      <c r="R53" s="61" t="e">
        <f>AI53/AH53</f>
        <v>#DIV/0!</v>
      </c>
      <c r="S53" s="61" t="e">
        <f>AK53/AJ53</f>
        <v>#DIV/0!</v>
      </c>
      <c r="T53" s="61" t="e">
        <f>AM53/AL53</f>
        <v>#DIV/0!</v>
      </c>
      <c r="U53" s="61" t="e">
        <f>AO53/AN53</f>
        <v>#DIV/0!</v>
      </c>
      <c r="V53" s="61" t="e">
        <f>AQ53/AP53</f>
        <v>#DIV/0!</v>
      </c>
      <c r="W53" s="61" t="e">
        <f>AS53/AR53</f>
        <v>#DIV/0!</v>
      </c>
      <c r="X53" s="61" t="e">
        <f>AU53/AT53</f>
        <v>#DIV/0!</v>
      </c>
      <c r="Y53" s="61" t="e">
        <f>AW53/AV53</f>
        <v>#DIV/0!</v>
      </c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5"/>
      <c r="AY53" s="85"/>
      <c r="AZ53" s="85"/>
      <c r="BA53" s="85"/>
      <c r="BB53" s="85"/>
      <c r="BC53" s="85"/>
      <c r="BD53" s="85"/>
      <c r="BE53" s="85"/>
      <c r="BF53" s="85"/>
      <c r="BG53" s="89">
        <f t="shared" si="70"/>
      </c>
      <c r="BH53" s="89">
        <f t="shared" si="70"/>
      </c>
      <c r="BI53" s="89">
        <f t="shared" si="70"/>
      </c>
      <c r="BJ53" s="89">
        <f>IF($L53=0,"",IF($M53&gt;$L53,0,100*($L53-$M53)/L53))</f>
      </c>
      <c r="BK53" s="89">
        <f t="shared" si="71"/>
      </c>
      <c r="BL53" s="89">
        <f t="shared" si="71"/>
      </c>
      <c r="BM53" s="89">
        <f t="shared" si="71"/>
      </c>
      <c r="BN53" s="130">
        <f t="shared" si="71"/>
      </c>
      <c r="BO53" s="89">
        <f t="shared" si="71"/>
      </c>
      <c r="BP53" s="89">
        <f t="shared" si="71"/>
      </c>
      <c r="BQ53" s="127">
        <f>IF($L53=0,"",AA53/1000*$B$5/$L53)</f>
      </c>
      <c r="BR53" s="127">
        <f>IF($L53=0,"",AC53/1000*$B$5/$L53)</f>
      </c>
      <c r="BS53" s="127">
        <f>IF($L53=0,"",AE53/1000*$B$5/$L53)</f>
      </c>
      <c r="BT53" s="127">
        <f>IF($L53=0,"",AG53/1000*$B$5/$L53)</f>
      </c>
      <c r="BU53" s="127">
        <f>IF($L53=0,"",AI53/1000*$B$5/$L53)</f>
      </c>
      <c r="BV53" s="127">
        <f>IF($L53=0,"",SUM(BQ53:BU53))</f>
      </c>
      <c r="BW53" s="128"/>
      <c r="BX53" s="129">
        <f>IF($L53=0,"",(Z53+AB53+AD53+AF53+AH53)*$B$5/$L53)</f>
      </c>
      <c r="BY53" s="127">
        <f>IF($L53=0,"",(AK53+AM53+AO53+AQ53+AS53+AU53+AW53)/1000*$B$5/$L53)</f>
      </c>
      <c r="BZ53" s="129">
        <f>IF($L53=0,"",(AJ53+AL53+AN53+AP53+AR53+AT53+AV53)*$B$5/$L53)</f>
      </c>
      <c r="CA53" s="130">
        <f>IF($L53=0,"",AJ53/$L53*100)</f>
      </c>
      <c r="CB53" s="130">
        <f>IF($L53=0,"",AL53/$L53*100)</f>
      </c>
      <c r="CC53" s="130">
        <f>IF($L53=0,"",AN53/$L53*100)</f>
      </c>
      <c r="CD53" s="130">
        <f>IF($L53=0,"",AP53/$L53*100)</f>
      </c>
      <c r="CE53" s="130">
        <f>IF($L53=0,"",AR53/$L53*100)</f>
      </c>
      <c r="CF53" s="130">
        <f>IF($L53=0,"",AT53/$L53*100)</f>
      </c>
      <c r="CG53" s="130">
        <f>IF($L53=0,"",AV53/$L53*100)</f>
      </c>
      <c r="CH53" s="127">
        <f>IF($L53=0,"",BV53+BY53)</f>
      </c>
      <c r="CI53" s="128"/>
      <c r="CJ53" s="127">
        <f>IF($L53=0,"",(AA53+AC53+AE53+AG53+AI53+AK53+AM53+AO53+AQ53+AS53+AU53+AW53)/(Z53+AB53+AD53+AF53+AH53+AJ53+AL53+AN53+AP53+AR53+AT53+AV53))</f>
      </c>
      <c r="CK53" s="61">
        <f>IF($L53=0,"",BV53/CH53*100)</f>
      </c>
      <c r="CL53" s="85"/>
    </row>
    <row r="54" spans="1:90" s="84" customFormat="1" ht="30" customHeight="1">
      <c r="A54" s="324"/>
      <c r="B54" s="327"/>
      <c r="C54" s="365">
        <v>3</v>
      </c>
      <c r="D54" s="91"/>
      <c r="E54" s="92"/>
      <c r="F54" s="91"/>
      <c r="G54" s="91"/>
      <c r="H54" s="91"/>
      <c r="I54" s="91"/>
      <c r="J54" s="91"/>
      <c r="K54" s="91"/>
      <c r="L54" s="91"/>
      <c r="M54" s="93">
        <f>IF($L54=0,"",SUM(Z54,AB54,AD54,AF54,AH54,AJ54,AL54,AN54,AP54,AR54,AT54,AV54,AX54:BF54))</f>
      </c>
      <c r="N54" s="62" t="e">
        <f>AA54/Z54</f>
        <v>#DIV/0!</v>
      </c>
      <c r="O54" s="62" t="e">
        <f>AC54/AB54</f>
        <v>#DIV/0!</v>
      </c>
      <c r="P54" s="62" t="e">
        <f>AE54/AD54</f>
        <v>#DIV/0!</v>
      </c>
      <c r="Q54" s="62" t="e">
        <f>AG54/AF54</f>
        <v>#DIV/0!</v>
      </c>
      <c r="R54" s="62" t="e">
        <f>AI54/AH54</f>
        <v>#DIV/0!</v>
      </c>
      <c r="S54" s="62" t="e">
        <f>AK54/AJ54</f>
        <v>#DIV/0!</v>
      </c>
      <c r="T54" s="62" t="e">
        <f>AM54/AL54</f>
        <v>#DIV/0!</v>
      </c>
      <c r="U54" s="62" t="e">
        <f>AO54/AN54</f>
        <v>#DIV/0!</v>
      </c>
      <c r="V54" s="62" t="e">
        <f>AQ54/AP54</f>
        <v>#DIV/0!</v>
      </c>
      <c r="W54" s="62" t="e">
        <f>AS54/AR54</f>
        <v>#DIV/0!</v>
      </c>
      <c r="X54" s="62" t="e">
        <f>AU54/AT54</f>
        <v>#DIV/0!</v>
      </c>
      <c r="Y54" s="62" t="e">
        <f>AW54/AV54</f>
        <v>#DIV/0!</v>
      </c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1"/>
      <c r="AY54" s="91"/>
      <c r="AZ54" s="91"/>
      <c r="BA54" s="91"/>
      <c r="BB54" s="91"/>
      <c r="BC54" s="91"/>
      <c r="BD54" s="91"/>
      <c r="BE54" s="91"/>
      <c r="BF54" s="91"/>
      <c r="BG54" s="95">
        <f t="shared" si="70"/>
      </c>
      <c r="BH54" s="95">
        <f t="shared" si="70"/>
      </c>
      <c r="BI54" s="95">
        <f t="shared" si="70"/>
      </c>
      <c r="BJ54" s="95">
        <f>IF($L54=0,"",IF($M54&gt;$L54,0,100*($L54-$M54)/L54))</f>
      </c>
      <c r="BK54" s="95">
        <f t="shared" si="71"/>
      </c>
      <c r="BL54" s="95">
        <f t="shared" si="71"/>
      </c>
      <c r="BM54" s="95">
        <f t="shared" si="71"/>
      </c>
      <c r="BN54" s="134">
        <f t="shared" si="71"/>
      </c>
      <c r="BO54" s="95">
        <f t="shared" si="71"/>
      </c>
      <c r="BP54" s="95">
        <f t="shared" si="71"/>
      </c>
      <c r="BQ54" s="131">
        <f>IF($L54=0,"",AA54/1000*$B$5/$L54)</f>
      </c>
      <c r="BR54" s="131">
        <f>IF($L54=0,"",AC54/1000*$B$5/$L54)</f>
      </c>
      <c r="BS54" s="131">
        <f>IF($L54=0,"",AE54/1000*$B$5/$L54)</f>
      </c>
      <c r="BT54" s="131">
        <f>IF($L54=0,"",AG54/1000*$B$5/$L54)</f>
      </c>
      <c r="BU54" s="131">
        <f>IF($L54=0,"",AI54/1000*$B$5/$L54)</f>
      </c>
      <c r="BV54" s="131">
        <f>IF($L54=0,"",SUM(BQ54:BU54))</f>
      </c>
      <c r="BW54" s="132"/>
      <c r="BX54" s="133">
        <f>IF($L54=0,"",(Z54+AB54+AD54+AF54+AH54)*$B$5/$L54)</f>
      </c>
      <c r="BY54" s="131">
        <f>IF($L54=0,"",(AK54+AM54+AO54+AQ54+AS54+AU54+AW54)/1000*$B$5/$L54)</f>
      </c>
      <c r="BZ54" s="133">
        <f>IF($L54=0,"",(AJ54+AL54+AN54+AP54+AR54+AT54+AV54)*$B$5/$L54)</f>
      </c>
      <c r="CA54" s="134">
        <f>IF($L54=0,"",AJ54/$L54*100)</f>
      </c>
      <c r="CB54" s="134">
        <f>IF($L54=0,"",AL54/$L54*100)</f>
      </c>
      <c r="CC54" s="134">
        <f>IF($L54=0,"",AN54/$L54*100)</f>
      </c>
      <c r="CD54" s="134">
        <f>IF($L54=0,"",AP54/$L54*100)</f>
      </c>
      <c r="CE54" s="134">
        <f>IF($L54=0,"",AR54/$L54*100)</f>
      </c>
      <c r="CF54" s="134">
        <f>IF($L54=0,"",AT54/$L54*100)</f>
      </c>
      <c r="CG54" s="134">
        <f>IF($L54=0,"",AV54/$L54*100)</f>
      </c>
      <c r="CH54" s="131">
        <f>IF($L54=0,"",BV54+BY54)</f>
      </c>
      <c r="CI54" s="132"/>
      <c r="CJ54" s="135">
        <f>IF($L54=0,"",(AA54+AC54+AE54+AG54+AI54+AK54+AM54+AO54+AQ54+AS54+AU54+AW54)/(Z54+AB54+AD54+AF54+AH54+AJ54+AL54+AN54+AP54+AR54+AT54+AV54))</f>
      </c>
      <c r="CK54" s="90">
        <f>IF($L54=0,"",BV54/CH54*100)</f>
      </c>
      <c r="CL54" s="91"/>
    </row>
    <row r="55" spans="1:90" s="114" customFormat="1" ht="30" customHeight="1" thickBot="1">
      <c r="A55" s="96">
        <f>IF($B$2="","",$B$2)</f>
      </c>
      <c r="B55" s="106">
        <f>IF(B52="","",B52)</f>
      </c>
      <c r="C55" s="107" t="s">
        <v>81</v>
      </c>
      <c r="D55" s="108"/>
      <c r="E55" s="109">
        <f>IF(E52="","",E52)</f>
      </c>
      <c r="F55" s="110">
        <f>IF(F52="","",ROUND(AVERAGE(F52:F54),1))</f>
      </c>
      <c r="G55" s="110">
        <f>IF(G52="","",ROUND(AVERAGE(G52:G54),1))</f>
      </c>
      <c r="H55" s="109">
        <f>IF(H52="","",AVERAGE(H52:H54))</f>
      </c>
      <c r="I55" s="109">
        <f>IF(I52="","",AVERAGE(I52:I54))</f>
      </c>
      <c r="J55" s="109">
        <f>IF(J52="","",AVERAGE(J52:J54))</f>
      </c>
      <c r="K55" s="109">
        <f>IF(K52="","",AVERAGE(K52:K54))</f>
      </c>
      <c r="L55" s="107">
        <f>IF(L52="","",AVERAGE(L52:L54))</f>
      </c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>
        <f aca="true" t="shared" si="72" ref="Z55:AF55">IF(Z52="","",AVERAGE(Z52:Z54))</f>
      </c>
      <c r="AA55" s="107">
        <f t="shared" si="72"/>
      </c>
      <c r="AB55" s="107">
        <f t="shared" si="72"/>
      </c>
      <c r="AC55" s="107">
        <f t="shared" si="72"/>
      </c>
      <c r="AD55" s="107">
        <f t="shared" si="72"/>
      </c>
      <c r="AE55" s="107">
        <f t="shared" si="72"/>
      </c>
      <c r="AF55" s="107">
        <f t="shared" si="72"/>
      </c>
      <c r="AG55" s="107">
        <f aca="true" t="shared" si="73" ref="AG55:AS55">IF(AG52="","",AVERAGE(AG52:AG54))</f>
      </c>
      <c r="AH55" s="107">
        <f t="shared" si="73"/>
      </c>
      <c r="AI55" s="107">
        <f t="shared" si="73"/>
      </c>
      <c r="AJ55" s="107">
        <f t="shared" si="73"/>
      </c>
      <c r="AK55" s="107">
        <f t="shared" si="73"/>
      </c>
      <c r="AL55" s="107">
        <f t="shared" si="73"/>
      </c>
      <c r="AM55" s="107">
        <f t="shared" si="73"/>
      </c>
      <c r="AN55" s="107">
        <f t="shared" si="73"/>
      </c>
      <c r="AO55" s="107">
        <f t="shared" si="73"/>
      </c>
      <c r="AP55" s="107">
        <f t="shared" si="73"/>
      </c>
      <c r="AQ55" s="107">
        <f t="shared" si="73"/>
      </c>
      <c r="AR55" s="107">
        <f t="shared" si="73"/>
      </c>
      <c r="AS55" s="107">
        <f t="shared" si="73"/>
      </c>
      <c r="AT55" s="107"/>
      <c r="AU55" s="107"/>
      <c r="AV55" s="107"/>
      <c r="AW55" s="107"/>
      <c r="AX55" s="107"/>
      <c r="AY55" s="107"/>
      <c r="AZ55" s="107"/>
      <c r="BA55" s="107">
        <f aca="true" t="shared" si="74" ref="BA55:BF55">IF(BA52="","",AVERAGE(BA52:BA54))</f>
      </c>
      <c r="BB55" s="107">
        <f t="shared" si="74"/>
      </c>
      <c r="BC55" s="107">
        <f t="shared" si="74"/>
      </c>
      <c r="BD55" s="107">
        <f t="shared" si="74"/>
      </c>
      <c r="BE55" s="107">
        <f t="shared" si="74"/>
      </c>
      <c r="BF55" s="107">
        <f t="shared" si="74"/>
      </c>
      <c r="BG55" s="111">
        <f aca="true" t="shared" si="75" ref="BG55:BP55">IF($B52="","",ROUND(AVERAGE(BG52:BG54),1))</f>
      </c>
      <c r="BH55" s="111">
        <f t="shared" si="75"/>
      </c>
      <c r="BI55" s="111">
        <f t="shared" si="75"/>
      </c>
      <c r="BJ55" s="111">
        <f t="shared" si="75"/>
      </c>
      <c r="BK55" s="111">
        <f t="shared" si="75"/>
      </c>
      <c r="BL55" s="111">
        <f t="shared" si="75"/>
      </c>
      <c r="BM55" s="111">
        <f t="shared" si="75"/>
      </c>
      <c r="BN55" s="144">
        <f t="shared" si="75"/>
      </c>
      <c r="BO55" s="111">
        <f t="shared" si="75"/>
      </c>
      <c r="BP55" s="111">
        <f t="shared" si="75"/>
      </c>
      <c r="BQ55" s="141">
        <f>IF($B52="","",ROUND(AVERAGE(BQ52:BQ54),0))</f>
      </c>
      <c r="BR55" s="141">
        <f>IF($B52="","",ROUND(AVERAGE(BR52:BR54),0))</f>
      </c>
      <c r="BS55" s="141">
        <f>IF($B52="","",ROUND(AVERAGE(BS52:BS54),0))</f>
      </c>
      <c r="BT55" s="141">
        <f>IF($B52="","",ROUND(AVERAGE(BT52:BT54),0))</f>
      </c>
      <c r="BU55" s="141">
        <f>IF($B52="","",ROUND(AVERAGE(BU52:BU54),0))</f>
      </c>
      <c r="BV55" s="141">
        <f>IF($B52="","",SUM(BQ55:BU55))</f>
      </c>
      <c r="BW55" s="142">
        <f>IF($B52="","",BV55/BV55*100)</f>
      </c>
      <c r="BX55" s="143">
        <f>IF($B52="","",ROUND(AVERAGE(BX52:BX54),0))</f>
      </c>
      <c r="BY55" s="143">
        <f>IF($B52="","",ROUND(AVERAGE(BY52:BY54),0))</f>
      </c>
      <c r="BZ55" s="143">
        <f>IF($B52="","",ROUND(AVERAGE(BZ52:BZ54),0))</f>
      </c>
      <c r="CA55" s="144">
        <f aca="true" t="shared" si="76" ref="CA55:CG55">IF($B52="","",ROUND(AVERAGE(CA52:CA54),1))</f>
      </c>
      <c r="CB55" s="144">
        <f t="shared" si="76"/>
      </c>
      <c r="CC55" s="144">
        <f t="shared" si="76"/>
      </c>
      <c r="CD55" s="144">
        <f t="shared" si="76"/>
      </c>
      <c r="CE55" s="144">
        <f t="shared" si="76"/>
      </c>
      <c r="CF55" s="144">
        <f t="shared" si="76"/>
      </c>
      <c r="CG55" s="144">
        <f t="shared" si="76"/>
      </c>
      <c r="CH55" s="145">
        <f>IF($B52="","",SUM(BV55,BY55))</f>
      </c>
      <c r="CI55" s="142">
        <f>IF($B52="","",CH55/CH55*100)</f>
      </c>
      <c r="CJ55" s="141">
        <f>IF($B52="","",ROUND(AVERAGE(CJ52:CJ54),0))</f>
      </c>
      <c r="CK55" s="112">
        <f>IF($B52="","",ROUND(AVERAGE(CK52:CK54),0))</f>
      </c>
      <c r="CL55" s="113"/>
    </row>
    <row r="56" spans="1:90" ht="41.25" customHeight="1" thickTop="1">
      <c r="A56" s="328">
        <f>IF($B$2="","",$B$2)</f>
      </c>
      <c r="B56" s="331"/>
      <c r="C56" s="366">
        <v>1</v>
      </c>
      <c r="D56" s="24"/>
      <c r="E56" s="25"/>
      <c r="F56" s="24"/>
      <c r="G56" s="24"/>
      <c r="H56" s="25"/>
      <c r="I56" s="25"/>
      <c r="J56" s="25"/>
      <c r="K56" s="25"/>
      <c r="L56" s="24"/>
      <c r="M56" s="26">
        <f>IF($L56=0,"",SUM(Z56,AB56,AD56,AF56,AH56,AJ56,AL56,AN56,AP56,AR56,AT56,AV56,AX56:BF56))</f>
      </c>
      <c r="N56" s="27" t="e">
        <f>AA56/Z56</f>
        <v>#DIV/0!</v>
      </c>
      <c r="O56" s="27" t="e">
        <f>AC56/AB56</f>
        <v>#DIV/0!</v>
      </c>
      <c r="P56" s="27" t="e">
        <f>AE56/AD56</f>
        <v>#DIV/0!</v>
      </c>
      <c r="Q56" s="27" t="e">
        <f>AG56/AF56</f>
        <v>#DIV/0!</v>
      </c>
      <c r="R56" s="27" t="e">
        <f>AI56/AH56</f>
        <v>#DIV/0!</v>
      </c>
      <c r="S56" s="27" t="e">
        <f>AK56/AJ56</f>
        <v>#DIV/0!</v>
      </c>
      <c r="T56" s="27" t="e">
        <f>AM56/AL56</f>
        <v>#DIV/0!</v>
      </c>
      <c r="U56" s="27" t="e">
        <f>AO56/AN56</f>
        <v>#DIV/0!</v>
      </c>
      <c r="V56" s="27" t="e">
        <f>AQ56/AP56</f>
        <v>#DIV/0!</v>
      </c>
      <c r="W56" s="27" t="e">
        <f>AS56/AR56</f>
        <v>#DIV/0!</v>
      </c>
      <c r="X56" s="27" t="e">
        <f>AU56/AT56</f>
        <v>#DIV/0!</v>
      </c>
      <c r="Y56" s="27" t="e">
        <f>AW56/AV56</f>
        <v>#DIV/0!</v>
      </c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4"/>
      <c r="AY56" s="24"/>
      <c r="AZ56" s="24"/>
      <c r="BA56" s="24"/>
      <c r="BB56" s="24"/>
      <c r="BC56" s="24"/>
      <c r="BD56" s="24"/>
      <c r="BE56" s="24"/>
      <c r="BF56" s="24"/>
      <c r="BG56" s="29">
        <f aca="true" t="shared" si="77" ref="BG56:BI58">IF($L56=0,"",AX56/$L56*100)</f>
      </c>
      <c r="BH56" s="29">
        <f t="shared" si="77"/>
      </c>
      <c r="BI56" s="29">
        <f t="shared" si="77"/>
      </c>
      <c r="BJ56" s="29">
        <f>IF($L56=0,"",IF($M56&gt;$L56,0,100*($L56-$M56)/L56))</f>
      </c>
      <c r="BK56" s="29">
        <f aca="true" t="shared" si="78" ref="BK56:BP58">IF($L56=0,"",BA56/$L56*100)</f>
      </c>
      <c r="BL56" s="29">
        <f t="shared" si="78"/>
      </c>
      <c r="BM56" s="29">
        <f t="shared" si="78"/>
      </c>
      <c r="BN56" s="29">
        <f t="shared" si="78"/>
      </c>
      <c r="BO56" s="29">
        <f t="shared" si="78"/>
      </c>
      <c r="BP56" s="29">
        <f t="shared" si="78"/>
      </c>
      <c r="BQ56" s="30">
        <f>IF($L56=0,"",AA56/1000*$B$5/$L56)</f>
      </c>
      <c r="BR56" s="30">
        <f>IF($L56=0,"",AC56/1000*$B$5/$L56)</f>
      </c>
      <c r="BS56" s="30">
        <f>IF($L56=0,"",AE56/1000*$B$5/$L56)</f>
      </c>
      <c r="BT56" s="30">
        <f>IF($L56=0,"",AG56/1000*$B$5/$L56)</f>
      </c>
      <c r="BU56" s="30">
        <f>IF($L56=0,"",AI56/1000*$B$5/$L56)</f>
      </c>
      <c r="BV56" s="30">
        <f>IF($L56=0,"",SUM(BQ56:BU56))</f>
      </c>
      <c r="BW56" s="53"/>
      <c r="BX56" s="31">
        <f>IF($L56=0,"",(Z56+AB56+AD56+AF56+AH56)*$B$5/$L56)</f>
      </c>
      <c r="BY56" s="30">
        <f>IF($L56=0,"",(AK56+AM56+AO56+AQ56+AS56+AU56+AW56)/1000*$B$5/$L56)</f>
      </c>
      <c r="BZ56" s="31">
        <f>IF($L56=0,"",(AJ56+AL56+AN56+AP56+AR56+AT56+AV56)*$B$5/$L56)</f>
      </c>
      <c r="CA56" s="29">
        <f>IF($L56=0,"",AJ56/$L56*100)</f>
      </c>
      <c r="CB56" s="29">
        <f>IF($L56=0,"",AL56/$L56*100)</f>
      </c>
      <c r="CC56" s="29">
        <f>IF($L56=0,"",AN56/$L56*100)</f>
      </c>
      <c r="CD56" s="29">
        <f>IF($L56=0,"",AP56/$L56*100)</f>
      </c>
      <c r="CE56" s="29">
        <f>IF($L56=0,"",AR56/$L56*100)</f>
      </c>
      <c r="CF56" s="29">
        <f>IF($L56=0,"",AT56/$L56*100)</f>
      </c>
      <c r="CG56" s="29">
        <f>IF($L56=0,"",AV56/$L56*100)</f>
      </c>
      <c r="CH56" s="30">
        <f>IF($L56=0,"",BV56+BY56)</f>
      </c>
      <c r="CI56" s="53"/>
      <c r="CJ56" s="30">
        <f>IF($L56=0,"",(AA56+AC56+AE56+AG56+AI56+AK56+AM56+AO56+AQ56+AS56+AU56+AW56)/(Z56+AB56+AD56+AF56+AH56+AJ56+AL56+AN56+AP56+AR56+AT56+AV56))</f>
      </c>
      <c r="CK56" s="30">
        <f>IF($L56=0,"",BV56/CH56*100)</f>
      </c>
      <c r="CL56" s="24"/>
    </row>
    <row r="57" spans="1:90" ht="41.25" customHeight="1">
      <c r="A57" s="329"/>
      <c r="B57" s="332"/>
      <c r="C57" s="367">
        <v>2</v>
      </c>
      <c r="D57" s="32"/>
      <c r="E57" s="33"/>
      <c r="F57" s="32"/>
      <c r="G57" s="32"/>
      <c r="H57" s="33"/>
      <c r="I57" s="33"/>
      <c r="J57" s="33"/>
      <c r="K57" s="33"/>
      <c r="L57" s="32"/>
      <c r="M57" s="34">
        <f>IF($L57=0,"",SUM(Z57,AB57,AD57,AF57,AH57,AJ57,AL57,AN57,AP57,AR57,AT57,AV57,AX57:BF57))</f>
      </c>
      <c r="N57" s="35" t="e">
        <f>AA57/Z57</f>
        <v>#DIV/0!</v>
      </c>
      <c r="O57" s="35" t="e">
        <f>AC57/AB57</f>
        <v>#DIV/0!</v>
      </c>
      <c r="P57" s="35" t="e">
        <f>AE57/AD57</f>
        <v>#DIV/0!</v>
      </c>
      <c r="Q57" s="35" t="e">
        <f>AG57/AF57</f>
        <v>#DIV/0!</v>
      </c>
      <c r="R57" s="35" t="e">
        <f>AI57/AH57</f>
        <v>#DIV/0!</v>
      </c>
      <c r="S57" s="35" t="e">
        <f>AK57/AJ57</f>
        <v>#DIV/0!</v>
      </c>
      <c r="T57" s="35" t="e">
        <f>AM57/AL57</f>
        <v>#DIV/0!</v>
      </c>
      <c r="U57" s="35" t="e">
        <f>AO57/AN57</f>
        <v>#DIV/0!</v>
      </c>
      <c r="V57" s="35" t="e">
        <f>AQ57/AP57</f>
        <v>#DIV/0!</v>
      </c>
      <c r="W57" s="35" t="e">
        <f>AS57/AR57</f>
        <v>#DIV/0!</v>
      </c>
      <c r="X57" s="35" t="e">
        <f>AU57/AT57</f>
        <v>#DIV/0!</v>
      </c>
      <c r="Y57" s="35" t="e">
        <f>AW57/AV57</f>
        <v>#DIV/0!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2"/>
      <c r="AY57" s="32"/>
      <c r="AZ57" s="32"/>
      <c r="BA57" s="32"/>
      <c r="BB57" s="32"/>
      <c r="BC57" s="32"/>
      <c r="BD57" s="32"/>
      <c r="BE57" s="32"/>
      <c r="BF57" s="32"/>
      <c r="BG57" s="37">
        <f t="shared" si="77"/>
      </c>
      <c r="BH57" s="37">
        <f t="shared" si="77"/>
      </c>
      <c r="BI57" s="37">
        <f t="shared" si="77"/>
      </c>
      <c r="BJ57" s="37">
        <f>IF($L57=0,"",IF($M57&gt;$L57,0,100*($L57-$M57)/L57))</f>
      </c>
      <c r="BK57" s="37">
        <f t="shared" si="78"/>
      </c>
      <c r="BL57" s="37">
        <f t="shared" si="78"/>
      </c>
      <c r="BM57" s="37">
        <f t="shared" si="78"/>
      </c>
      <c r="BN57" s="37">
        <f t="shared" si="78"/>
      </c>
      <c r="BO57" s="37">
        <f t="shared" si="78"/>
      </c>
      <c r="BP57" s="37">
        <f t="shared" si="78"/>
      </c>
      <c r="BQ57" s="38">
        <f>IF($L57=0,"",AA57/1000*$B$5/$L57)</f>
      </c>
      <c r="BR57" s="38">
        <f>IF($L57=0,"",AC57/1000*$B$5/$L57)</f>
      </c>
      <c r="BS57" s="38">
        <f>IF($L57=0,"",AE57/1000*$B$5/$L57)</f>
      </c>
      <c r="BT57" s="38">
        <f>IF($L57=0,"",AG57/1000*$B$5/$L57)</f>
      </c>
      <c r="BU57" s="38">
        <f>IF($L57=0,"",AI57/1000*$B$5/$L57)</f>
      </c>
      <c r="BV57" s="38">
        <f>IF($L57=0,"",SUM(BQ57:BU57))</f>
      </c>
      <c r="BW57" s="54"/>
      <c r="BX57" s="39">
        <f>IF($L57=0,"",(Z57+AB57+AD57+AF57+AH57)*$B$5/$L57)</f>
      </c>
      <c r="BY57" s="38">
        <f>IF($L57=0,"",(AK57+AM57+AO57+AQ57+AS57+AU57+AW57)/1000*$B$5/$L57)</f>
      </c>
      <c r="BZ57" s="39">
        <f>IF($L57=0,"",(AJ57+AL57+AN57+AP57+AR57+AT57+AV57)*$B$5/$L57)</f>
      </c>
      <c r="CA57" s="37">
        <f>IF($L57=0,"",AJ57/$L57*100)</f>
      </c>
      <c r="CB57" s="37">
        <f>IF($L57=0,"",AL57/$L57*100)</f>
      </c>
      <c r="CC57" s="37">
        <f>IF($L57=0,"",AN57/$L57*100)</f>
      </c>
      <c r="CD57" s="37">
        <f>IF($L57=0,"",AP57/$L57*100)</f>
      </c>
      <c r="CE57" s="37">
        <f>IF($L57=0,"",AR57/$L57*100)</f>
      </c>
      <c r="CF57" s="37">
        <f>IF($L57=0,"",AT57/$L57*100)</f>
      </c>
      <c r="CG57" s="37">
        <f>IF($L57=0,"",AV57/$L57*100)</f>
      </c>
      <c r="CH57" s="38">
        <f>IF($L57=0,"",BV57+BY57)</f>
      </c>
      <c r="CI57" s="54"/>
      <c r="CJ57" s="38">
        <f>IF($L57=0,"",(AA57+AC57+AE57+AG57+AI57+AK57+AM57+AO57+AQ57+AS57+AU57+AW57)/(Z57+AB57+AD57+AF57+AH57+AJ57+AL57+AN57+AP57+AR57+AT57+AV57))</f>
      </c>
      <c r="CK57" s="38">
        <f>IF($L57=0,"",BV57/CH57*100)</f>
      </c>
      <c r="CL57" s="32"/>
    </row>
    <row r="58" spans="1:90" ht="30" customHeight="1">
      <c r="A58" s="330"/>
      <c r="B58" s="333"/>
      <c r="C58" s="368">
        <v>3</v>
      </c>
      <c r="D58" s="41"/>
      <c r="E58" s="42"/>
      <c r="F58" s="41"/>
      <c r="G58" s="41"/>
      <c r="H58" s="41"/>
      <c r="I58" s="41"/>
      <c r="J58" s="41"/>
      <c r="K58" s="41"/>
      <c r="L58" s="41"/>
      <c r="M58" s="43">
        <f>IF($L58=0,"",SUM(Z58,AB58,AD58,AF58,AH58,AJ58,AL58,AN58,AP58,AR58,AT58,AV58,AX58:BF58))</f>
      </c>
      <c r="N58" s="44" t="e">
        <f>AA58/Z58</f>
        <v>#DIV/0!</v>
      </c>
      <c r="O58" s="44" t="e">
        <f>AC58/AB58</f>
        <v>#DIV/0!</v>
      </c>
      <c r="P58" s="44" t="e">
        <f>AE58/AD58</f>
        <v>#DIV/0!</v>
      </c>
      <c r="Q58" s="44" t="e">
        <f>AG58/AF58</f>
        <v>#DIV/0!</v>
      </c>
      <c r="R58" s="44" t="e">
        <f>AI58/AH58</f>
        <v>#DIV/0!</v>
      </c>
      <c r="S58" s="44" t="e">
        <f>AK58/AJ58</f>
        <v>#DIV/0!</v>
      </c>
      <c r="T58" s="44" t="e">
        <f>AM58/AL58</f>
        <v>#DIV/0!</v>
      </c>
      <c r="U58" s="44" t="e">
        <f>AO58/AN58</f>
        <v>#DIV/0!</v>
      </c>
      <c r="V58" s="44" t="e">
        <f>AQ58/AP58</f>
        <v>#DIV/0!</v>
      </c>
      <c r="W58" s="44" t="e">
        <f>AS58/AR58</f>
        <v>#DIV/0!</v>
      </c>
      <c r="X58" s="44" t="e">
        <f>AU58/AT58</f>
        <v>#DIV/0!</v>
      </c>
      <c r="Y58" s="44" t="e">
        <f>AW58/AV58</f>
        <v>#DIV/0!</v>
      </c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1"/>
      <c r="AY58" s="41"/>
      <c r="AZ58" s="41"/>
      <c r="BA58" s="41"/>
      <c r="BB58" s="41"/>
      <c r="BC58" s="41"/>
      <c r="BD58" s="41"/>
      <c r="BE58" s="41"/>
      <c r="BF58" s="41"/>
      <c r="BG58" s="46">
        <f t="shared" si="77"/>
      </c>
      <c r="BH58" s="46">
        <f t="shared" si="77"/>
      </c>
      <c r="BI58" s="46">
        <f t="shared" si="77"/>
      </c>
      <c r="BJ58" s="46">
        <f>IF($L58=0,"",IF($M58&gt;$L58,0,100*($L58-$M58)/L58))</f>
      </c>
      <c r="BK58" s="46">
        <f t="shared" si="78"/>
      </c>
      <c r="BL58" s="46">
        <f t="shared" si="78"/>
      </c>
      <c r="BM58" s="46">
        <f t="shared" si="78"/>
      </c>
      <c r="BN58" s="46">
        <f t="shared" si="78"/>
      </c>
      <c r="BO58" s="46">
        <f t="shared" si="78"/>
      </c>
      <c r="BP58" s="46">
        <f t="shared" si="78"/>
      </c>
      <c r="BQ58" s="47">
        <f>IF($L58=0,"",AA58/1000*$B$5/$L58)</f>
      </c>
      <c r="BR58" s="47">
        <f>IF($L58=0,"",AC58/1000*$B$5/$L58)</f>
      </c>
      <c r="BS58" s="47">
        <f>IF($L58=0,"",AE58/1000*$B$5/$L58)</f>
      </c>
      <c r="BT58" s="47">
        <f>IF($L58=0,"",AG58/1000*$B$5/$L58)</f>
      </c>
      <c r="BU58" s="47">
        <f>IF($L58=0,"",AI58/1000*$B$5/$L58)</f>
      </c>
      <c r="BV58" s="47">
        <f>IF($L58=0,"",SUM(BQ58:BU58))</f>
      </c>
      <c r="BW58" s="55"/>
      <c r="BX58" s="48">
        <f>IF($L58=0,"",(Z58+AB58+AD58+AF58+AH58)*$B$5/$L58)</f>
      </c>
      <c r="BY58" s="47">
        <f>IF($L58=0,"",(AK58+AM58+AO58+AQ58+AS58+AU58+AW58)/1000*$B$5/$L58)</f>
      </c>
      <c r="BZ58" s="48">
        <f>IF($L58=0,"",(AJ58+AL58+AN58+AP58+AR58+AT58+AV58)*$B$5/$L58)</f>
      </c>
      <c r="CA58" s="46">
        <f>IF($L58=0,"",AJ58/$L58*100)</f>
      </c>
      <c r="CB58" s="46">
        <f>IF($L58=0,"",AL58/$L58*100)</f>
      </c>
      <c r="CC58" s="46">
        <f>IF($L58=0,"",AN58/$L58*100)</f>
      </c>
      <c r="CD58" s="46">
        <f>IF($L58=0,"",AP58/$L58*100)</f>
      </c>
      <c r="CE58" s="46">
        <f>IF($L58=0,"",AR58/$L58*100)</f>
      </c>
      <c r="CF58" s="46">
        <f>IF($L58=0,"",AT58/$L58*100)</f>
      </c>
      <c r="CG58" s="46">
        <f>IF($L58=0,"",AV58/$L58*100)</f>
      </c>
      <c r="CH58" s="47">
        <f>IF($L58=0,"",BV58+BY58)</f>
      </c>
      <c r="CI58" s="55"/>
      <c r="CJ58" s="40">
        <f>IF($L58=0,"",(AA58+AC58+AE58+AG58+AI58+AK58+AM58+AO58+AQ58+AS58+AU58+AW58)/(Z58+AB58+AD58+AF58+AH58+AJ58+AL58+AN58+AP58+AR58+AT58+AV58))</f>
      </c>
      <c r="CK58" s="40">
        <f>IF($L58=0,"",BV58/CH58*100)</f>
      </c>
      <c r="CL58" s="41"/>
    </row>
    <row r="59" spans="1:90" ht="30" customHeight="1" thickBot="1">
      <c r="A59" s="59">
        <f>IF($B$2="","",$B$2)</f>
      </c>
      <c r="B59" s="57">
        <f>IF(B56="","",B56)</f>
      </c>
      <c r="C59" s="369" t="s">
        <v>81</v>
      </c>
      <c r="D59" s="14"/>
      <c r="E59" s="6">
        <f>IF(E56="","",E56)</f>
      </c>
      <c r="F59" s="10">
        <f>IF(F56="","",ROUND(AVERAGE(F56:F58),1))</f>
      </c>
      <c r="G59" s="10">
        <f>IF(G56="","",ROUND(AVERAGE(G56:G58),1))</f>
      </c>
      <c r="H59" s="6">
        <f>IF(H56="","",AVERAGE(H56:H58))</f>
      </c>
      <c r="I59" s="6">
        <f>IF(I56="","",AVERAGE(I56:I58))</f>
      </c>
      <c r="J59" s="6">
        <f>IF(J56="","",AVERAGE(J56:J58))</f>
      </c>
      <c r="K59" s="6">
        <f>IF(K56="","",AVERAGE(K56:K58))</f>
      </c>
      <c r="L59" s="5">
        <f>IF(L56="","",AVERAGE(L56:L58))</f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f aca="true" t="shared" si="79" ref="Z59:AF59">IF(Z56="","",AVERAGE(Z56:Z58))</f>
      </c>
      <c r="AA59" s="5">
        <f t="shared" si="79"/>
      </c>
      <c r="AB59" s="5">
        <f t="shared" si="79"/>
      </c>
      <c r="AC59" s="5">
        <f t="shared" si="79"/>
      </c>
      <c r="AD59" s="5">
        <f t="shared" si="79"/>
      </c>
      <c r="AE59" s="5">
        <f t="shared" si="79"/>
      </c>
      <c r="AF59" s="5">
        <f t="shared" si="79"/>
      </c>
      <c r="AG59" s="5">
        <f aca="true" t="shared" si="80" ref="AG59:AS59">IF(AG56="","",AVERAGE(AG56:AG58))</f>
      </c>
      <c r="AH59" s="5">
        <f t="shared" si="80"/>
      </c>
      <c r="AI59" s="5">
        <f t="shared" si="80"/>
      </c>
      <c r="AJ59" s="5">
        <f t="shared" si="80"/>
      </c>
      <c r="AK59" s="5">
        <f t="shared" si="80"/>
      </c>
      <c r="AL59" s="5">
        <f t="shared" si="80"/>
      </c>
      <c r="AM59" s="5">
        <f t="shared" si="80"/>
      </c>
      <c r="AN59" s="5">
        <f t="shared" si="80"/>
      </c>
      <c r="AO59" s="5">
        <f t="shared" si="80"/>
      </c>
      <c r="AP59" s="5">
        <f t="shared" si="80"/>
      </c>
      <c r="AQ59" s="5">
        <f t="shared" si="80"/>
      </c>
      <c r="AR59" s="5">
        <f t="shared" si="80"/>
      </c>
      <c r="AS59" s="5">
        <f t="shared" si="80"/>
      </c>
      <c r="AT59" s="5"/>
      <c r="AU59" s="5"/>
      <c r="AV59" s="5"/>
      <c r="AW59" s="5"/>
      <c r="AX59" s="5"/>
      <c r="AY59" s="5"/>
      <c r="AZ59" s="5"/>
      <c r="BA59" s="5">
        <f aca="true" t="shared" si="81" ref="BA59:BF59">IF(BA56="","",AVERAGE(BA56:BA58))</f>
      </c>
      <c r="BB59" s="5">
        <f t="shared" si="81"/>
      </c>
      <c r="BC59" s="5">
        <f t="shared" si="81"/>
      </c>
      <c r="BD59" s="5">
        <f t="shared" si="81"/>
      </c>
      <c r="BE59" s="5">
        <f t="shared" si="81"/>
      </c>
      <c r="BF59" s="5">
        <f t="shared" si="81"/>
      </c>
      <c r="BG59" s="7">
        <f aca="true" t="shared" si="82" ref="BG59:BP59">IF($B56="","",ROUND(AVERAGE(BG56:BG58),1))</f>
      </c>
      <c r="BH59" s="7">
        <f t="shared" si="82"/>
      </c>
      <c r="BI59" s="7">
        <f t="shared" si="82"/>
      </c>
      <c r="BJ59" s="7">
        <f t="shared" si="82"/>
      </c>
      <c r="BK59" s="7">
        <f t="shared" si="82"/>
      </c>
      <c r="BL59" s="7">
        <f t="shared" si="82"/>
      </c>
      <c r="BM59" s="7">
        <f t="shared" si="82"/>
      </c>
      <c r="BN59" s="7">
        <f t="shared" si="82"/>
      </c>
      <c r="BO59" s="7">
        <f t="shared" si="82"/>
      </c>
      <c r="BP59" s="7">
        <f t="shared" si="82"/>
      </c>
      <c r="BQ59" s="4">
        <f>IF($B56="","",ROUND(AVERAGE(BQ56:BQ58),0))</f>
      </c>
      <c r="BR59" s="4">
        <f>IF($B56="","",ROUND(AVERAGE(BR56:BR58),0))</f>
      </c>
      <c r="BS59" s="4">
        <f>IF($B56="","",ROUND(AVERAGE(BS56:BS58),0))</f>
      </c>
      <c r="BT59" s="4">
        <f>IF($B56="","",ROUND(AVERAGE(BT56:BT58),0))</f>
      </c>
      <c r="BU59" s="4">
        <f>IF($B56="","",ROUND(AVERAGE(BU56:BU58),0))</f>
      </c>
      <c r="BV59" s="4">
        <f>IF($B56="","",SUM(BQ59:BU59))</f>
      </c>
      <c r="BW59" s="56">
        <f>IF($B56="","",BV59/BV59*100)</f>
      </c>
      <c r="BX59" s="8">
        <f>IF($B56="","",ROUND(AVERAGE(BX56:BX58),0))</f>
      </c>
      <c r="BY59" s="8">
        <f>IF($B56="","",ROUND(AVERAGE(BY56:BY58),0))</f>
      </c>
      <c r="BZ59" s="8">
        <f>IF($B56="","",ROUND(AVERAGE(BZ56:BZ58),0))</f>
      </c>
      <c r="CA59" s="7">
        <f aca="true" t="shared" si="83" ref="CA59:CG59">IF($B56="","",ROUND(AVERAGE(CA56:CA58),1))</f>
      </c>
      <c r="CB59" s="7">
        <f t="shared" si="83"/>
      </c>
      <c r="CC59" s="7">
        <f t="shared" si="83"/>
      </c>
      <c r="CD59" s="7">
        <f t="shared" si="83"/>
      </c>
      <c r="CE59" s="7">
        <f t="shared" si="83"/>
      </c>
      <c r="CF59" s="7">
        <f t="shared" si="83"/>
      </c>
      <c r="CG59" s="7">
        <f t="shared" si="83"/>
      </c>
      <c r="CH59" s="5">
        <f>IF($B56="","",SUM(BV59,BY59))</f>
      </c>
      <c r="CI59" s="56">
        <f>IF($B56="","",CH59/CH59*100)</f>
      </c>
      <c r="CJ59" s="4">
        <f>IF($B56="","",ROUND(AVERAGE(CJ56:CJ58),0))</f>
      </c>
      <c r="CK59" s="4">
        <f>IF($B56="","",ROUND(AVERAGE(CK56:CK58),0))</f>
      </c>
      <c r="CL59" s="13"/>
    </row>
  </sheetData>
  <sheetProtection/>
  <mergeCells count="48">
    <mergeCell ref="AN8:AO8"/>
    <mergeCell ref="AP8:AQ8"/>
    <mergeCell ref="BN9:BN10"/>
    <mergeCell ref="BK9:BK10"/>
    <mergeCell ref="BL9:BL10"/>
    <mergeCell ref="BM9:BM10"/>
    <mergeCell ref="BP9:BP10"/>
    <mergeCell ref="CA8:CG8"/>
    <mergeCell ref="BQ8:BU8"/>
    <mergeCell ref="BK8:BP8"/>
    <mergeCell ref="A16:A18"/>
    <mergeCell ref="B16:B18"/>
    <mergeCell ref="E8:G8"/>
    <mergeCell ref="Z8:AA8"/>
    <mergeCell ref="N8:Y8"/>
    <mergeCell ref="AR8:AS8"/>
    <mergeCell ref="AT8:AU8"/>
    <mergeCell ref="AV8:AW8"/>
    <mergeCell ref="BA8:BF8"/>
    <mergeCell ref="AX8:AZ8"/>
    <mergeCell ref="A36:A38"/>
    <mergeCell ref="B36:B38"/>
    <mergeCell ref="A28:A30"/>
    <mergeCell ref="B28:B30"/>
    <mergeCell ref="A32:A34"/>
    <mergeCell ref="B32:B34"/>
    <mergeCell ref="A12:A14"/>
    <mergeCell ref="B12:B14"/>
    <mergeCell ref="AD8:AE8"/>
    <mergeCell ref="AB8:AC8"/>
    <mergeCell ref="A24:A26"/>
    <mergeCell ref="B24:B26"/>
    <mergeCell ref="A20:A22"/>
    <mergeCell ref="B20:B22"/>
    <mergeCell ref="AL8:AM8"/>
    <mergeCell ref="AF8:AG8"/>
    <mergeCell ref="AH8:AI8"/>
    <mergeCell ref="AJ8:AK8"/>
    <mergeCell ref="A56:A58"/>
    <mergeCell ref="B56:B58"/>
    <mergeCell ref="A48:A50"/>
    <mergeCell ref="B48:B50"/>
    <mergeCell ref="A52:A54"/>
    <mergeCell ref="B52:B54"/>
    <mergeCell ref="A40:A42"/>
    <mergeCell ref="B40:B42"/>
    <mergeCell ref="A44:A46"/>
    <mergeCell ref="B44:B46"/>
  </mergeCells>
  <conditionalFormatting sqref="BG23:CK23 BG19:CK19 N20:Y22 BG15:CK15 N12:Y14 E15:L15 N16:Y18 E19:L19 E23:L23 E35:L35 BG31:CK31 N32:Y34 BG27:CK27 N24:Y26 E27:L27 N28:Y30 E31:L31 BG35:CK35 BG47:CK47 BG43:CK43 N44:Y46 BG39:CK39 N36:Y38 E39:L39 N40:Y42 E43:L43 E47:L47 E59:L59 BG55:CK55 N56:Y58 BG51:CK51 N48:Y50 E51:L51 N52:Y54 E55:L55 BG59:CK59">
    <cfRule type="expression" priority="1" dxfId="0" stopIfTrue="1">
      <formula>ISERROR(E12)</formula>
    </cfRule>
  </conditionalFormatting>
  <dataValidations count="1">
    <dataValidation type="date" operator="greaterThanOrEqual" allowBlank="1" showErrorMessage="1" errorTitle="日付の入力法が違います" error="当年の日付は、「8/1」のように、&#10;それ以外の年の日付は「2000/8/1」の&#10;ように入力してください。" sqref="H20:K22 H52:K54 E52:E54 H48:K50 E48:E50 E56:E58 H56:K58 H40:K42 E40:E42 H36:K38 E36:E38 E44:E46 H44:K46 H28:K30 E28:E30 H24:K26 E24:E26 E32:E34 H32:K34 H16:K18 E16:E18 H11:K14 E11:E14 E20:E22">
      <formula1>36617</formula1>
    </dataValidation>
  </dataValidations>
  <printOptions/>
  <pageMargins left="0.29" right="0.1968503937007874" top="0.1968503937007874" bottom="0.1968503937007874" header="0.5118110236220472" footer="0.1968503937007874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20"/>
  <sheetViews>
    <sheetView showGridLines="0" zoomScalePageLayoutView="0" workbookViewId="0" topLeftCell="D1">
      <selection activeCell="U23" sqref="U23"/>
    </sheetView>
  </sheetViews>
  <sheetFormatPr defaultColWidth="8.796875" defaultRowHeight="15"/>
  <cols>
    <col min="2" max="2" width="10.59765625" style="203" customWidth="1"/>
    <col min="3" max="3" width="18.69921875" style="203" customWidth="1"/>
    <col min="4" max="4" width="6.5" style="203" customWidth="1"/>
    <col min="5" max="5" width="21.69921875" style="203" customWidth="1"/>
    <col min="6" max="6" width="12.59765625" style="203" customWidth="1"/>
    <col min="7" max="7" width="13.5" style="203" bestFit="1" customWidth="1"/>
    <col min="8" max="8" width="10" style="203" customWidth="1"/>
    <col min="9" max="9" width="10.59765625" style="203" customWidth="1"/>
    <col min="10" max="10" width="8.69921875" style="203" customWidth="1"/>
    <col min="11" max="11" width="9.69921875" style="203" customWidth="1"/>
    <col min="12" max="13" width="8.69921875" style="203" customWidth="1"/>
    <col min="14" max="19" width="7.09765625" style="203" customWidth="1"/>
    <col min="20" max="29" width="6.59765625" style="203" customWidth="1"/>
    <col min="30" max="30" width="10.59765625" style="203" customWidth="1"/>
    <col min="31" max="31" width="8.59765625" style="203" hidden="1" customWidth="1"/>
  </cols>
  <sheetData>
    <row r="1" spans="2:31" ht="23.25">
      <c r="B1" s="23" t="s">
        <v>132</v>
      </c>
      <c r="C1" s="199"/>
      <c r="D1" s="199"/>
      <c r="E1" s="199"/>
      <c r="F1" s="200"/>
      <c r="G1" s="200"/>
      <c r="H1" s="200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201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</row>
    <row r="2" spans="2:31" ht="15.75">
      <c r="B2" s="202"/>
      <c r="C2" s="296"/>
      <c r="E2" s="204" t="s">
        <v>91</v>
      </c>
      <c r="F2" s="205"/>
      <c r="G2" s="50" t="s">
        <v>92</v>
      </c>
      <c r="H2" s="200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1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</row>
    <row r="3" spans="2:31" ht="15.75">
      <c r="B3" s="202"/>
      <c r="C3" s="297"/>
      <c r="D3" s="199"/>
      <c r="E3" s="50"/>
      <c r="F3" s="50" t="s">
        <v>133</v>
      </c>
      <c r="G3" s="200"/>
      <c r="H3" s="200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1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</row>
    <row r="4" spans="2:31" ht="16.5" thickBot="1">
      <c r="B4" s="202"/>
      <c r="C4" s="206"/>
      <c r="D4" s="199"/>
      <c r="E4" s="50"/>
      <c r="F4" s="200"/>
      <c r="G4" s="200"/>
      <c r="H4" s="200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1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</row>
    <row r="5" spans="2:31" ht="15.75">
      <c r="B5" s="207"/>
      <c r="C5" s="207"/>
      <c r="D5" s="207"/>
      <c r="E5" s="208"/>
      <c r="F5" s="209" t="s">
        <v>134</v>
      </c>
      <c r="G5" s="209" t="s">
        <v>135</v>
      </c>
      <c r="H5" s="209" t="s">
        <v>136</v>
      </c>
      <c r="I5" s="210" t="s">
        <v>134</v>
      </c>
      <c r="J5" s="210" t="s">
        <v>137</v>
      </c>
      <c r="K5" s="210" t="s">
        <v>138</v>
      </c>
      <c r="L5" s="210" t="s">
        <v>139</v>
      </c>
      <c r="M5" s="210" t="s">
        <v>140</v>
      </c>
      <c r="N5" s="359" t="s">
        <v>141</v>
      </c>
      <c r="O5" s="360"/>
      <c r="P5" s="360"/>
      <c r="Q5" s="360"/>
      <c r="R5" s="361"/>
      <c r="S5" s="211" t="s">
        <v>38</v>
      </c>
      <c r="T5" s="212"/>
      <c r="U5" s="213"/>
      <c r="V5" s="213"/>
      <c r="W5" s="213" t="s">
        <v>142</v>
      </c>
      <c r="X5" s="213"/>
      <c r="Y5" s="213"/>
      <c r="Z5" s="213"/>
      <c r="AA5" s="213"/>
      <c r="AB5" s="213"/>
      <c r="AC5" s="210" t="s">
        <v>60</v>
      </c>
      <c r="AD5" s="214"/>
      <c r="AE5" s="215" t="s">
        <v>143</v>
      </c>
    </row>
    <row r="6" spans="2:31" ht="14.25">
      <c r="B6" s="216" t="s">
        <v>144</v>
      </c>
      <c r="C6" s="217" t="s">
        <v>76</v>
      </c>
      <c r="D6" s="216" t="s">
        <v>80</v>
      </c>
      <c r="E6" s="218" t="s">
        <v>145</v>
      </c>
      <c r="F6" s="219" t="s">
        <v>146</v>
      </c>
      <c r="G6" s="219" t="s">
        <v>146</v>
      </c>
      <c r="H6" s="219" t="s">
        <v>146</v>
      </c>
      <c r="I6" s="220" t="s">
        <v>11</v>
      </c>
      <c r="J6" s="220" t="s">
        <v>11</v>
      </c>
      <c r="K6" s="220" t="s">
        <v>11</v>
      </c>
      <c r="L6" s="220" t="s">
        <v>11</v>
      </c>
      <c r="M6" s="220" t="s">
        <v>11</v>
      </c>
      <c r="N6" s="220" t="s">
        <v>64</v>
      </c>
      <c r="O6" s="220" t="s">
        <v>65</v>
      </c>
      <c r="P6" s="220" t="s">
        <v>66</v>
      </c>
      <c r="Q6" s="220" t="s">
        <v>147</v>
      </c>
      <c r="R6" s="220" t="s">
        <v>148</v>
      </c>
      <c r="S6" s="221" t="s">
        <v>149</v>
      </c>
      <c r="T6" s="222" t="s">
        <v>137</v>
      </c>
      <c r="U6" s="222" t="s">
        <v>150</v>
      </c>
      <c r="V6" s="222" t="s">
        <v>139</v>
      </c>
      <c r="W6" s="222" t="s">
        <v>140</v>
      </c>
      <c r="X6" s="222" t="s">
        <v>64</v>
      </c>
      <c r="Y6" s="222" t="s">
        <v>65</v>
      </c>
      <c r="Z6" s="222" t="s">
        <v>151</v>
      </c>
      <c r="AA6" s="222" t="s">
        <v>152</v>
      </c>
      <c r="AB6" s="222" t="s">
        <v>23</v>
      </c>
      <c r="AC6" s="220" t="s">
        <v>149</v>
      </c>
      <c r="AD6" s="220" t="s">
        <v>153</v>
      </c>
      <c r="AE6" s="223" t="s">
        <v>154</v>
      </c>
    </row>
    <row r="7" spans="2:31" ht="15" thickBot="1">
      <c r="B7" s="224"/>
      <c r="C7" s="224"/>
      <c r="D7" s="224"/>
      <c r="E7" s="225" t="s">
        <v>155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7"/>
      <c r="U7" s="227"/>
      <c r="V7" s="227"/>
      <c r="W7" s="227"/>
      <c r="X7" s="227"/>
      <c r="Y7" s="227"/>
      <c r="Z7" s="227"/>
      <c r="AA7" s="227"/>
      <c r="AB7" s="227"/>
      <c r="AC7" s="226"/>
      <c r="AD7" s="227"/>
      <c r="AE7" s="228"/>
    </row>
    <row r="8" spans="2:31" ht="15.75">
      <c r="B8" s="229" t="s">
        <v>27</v>
      </c>
      <c r="C8" s="230" t="s">
        <v>97</v>
      </c>
      <c r="D8" s="231">
        <v>1</v>
      </c>
      <c r="E8" s="232" t="s">
        <v>156</v>
      </c>
      <c r="F8" s="233">
        <v>36831</v>
      </c>
      <c r="G8" s="234">
        <v>37011</v>
      </c>
      <c r="H8" s="235">
        <v>37011</v>
      </c>
      <c r="I8" s="231">
        <v>100</v>
      </c>
      <c r="J8" s="231">
        <v>40</v>
      </c>
      <c r="K8" s="231">
        <v>20</v>
      </c>
      <c r="L8" s="231">
        <v>9</v>
      </c>
      <c r="M8" s="231">
        <v>5</v>
      </c>
      <c r="N8" s="231">
        <v>7</v>
      </c>
      <c r="O8" s="231">
        <v>5</v>
      </c>
      <c r="P8" s="231">
        <v>9</v>
      </c>
      <c r="Q8" s="231">
        <v>1</v>
      </c>
      <c r="R8" s="231">
        <v>4</v>
      </c>
      <c r="S8" s="236">
        <v>5</v>
      </c>
      <c r="T8" s="237">
        <f>IF($H8=0,"",J8/SUM($I8:$Q8)*100)</f>
        <v>20.408163265306122</v>
      </c>
      <c r="U8" s="237">
        <f aca="true" t="shared" si="0" ref="U8:AB11">IF($H8=0,"",K8/SUM($I8:$Q8)*100)</f>
        <v>10.204081632653061</v>
      </c>
      <c r="V8" s="237">
        <f t="shared" si="0"/>
        <v>4.591836734693878</v>
      </c>
      <c r="W8" s="237">
        <f t="shared" si="0"/>
        <v>2.5510204081632653</v>
      </c>
      <c r="X8" s="237">
        <f t="shared" si="0"/>
        <v>3.571428571428571</v>
      </c>
      <c r="Y8" s="237">
        <f t="shared" si="0"/>
        <v>2.5510204081632653</v>
      </c>
      <c r="Z8" s="237">
        <f t="shared" si="0"/>
        <v>4.591836734693878</v>
      </c>
      <c r="AA8" s="237">
        <f t="shared" si="0"/>
        <v>0.5102040816326531</v>
      </c>
      <c r="AB8" s="237">
        <f t="shared" si="0"/>
        <v>2.0408163265306123</v>
      </c>
      <c r="AC8" s="238">
        <f>IF(S8=0,"",S8)</f>
        <v>5</v>
      </c>
      <c r="AD8" s="239"/>
      <c r="AE8" s="199">
        <f>IF(T8="","",SUM(T8:AB8))</f>
        <v>51.0204081632653</v>
      </c>
    </row>
    <row r="9" spans="2:31" ht="15.75">
      <c r="B9" s="353">
        <f>IF($B$2="","",$B$2)</f>
      </c>
      <c r="C9" s="356"/>
      <c r="D9" s="240">
        <v>1</v>
      </c>
      <c r="E9" s="241"/>
      <c r="F9" s="242"/>
      <c r="G9" s="243"/>
      <c r="H9" s="244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6"/>
      <c r="T9" s="247">
        <f>IF($H9=0,"",J9/SUM($I9:$Q9)*100)</f>
      </c>
      <c r="U9" s="247">
        <f t="shared" si="0"/>
      </c>
      <c r="V9" s="247">
        <f t="shared" si="0"/>
      </c>
      <c r="W9" s="247">
        <f t="shared" si="0"/>
      </c>
      <c r="X9" s="247">
        <f t="shared" si="0"/>
      </c>
      <c r="Y9" s="247">
        <f t="shared" si="0"/>
      </c>
      <c r="Z9" s="247">
        <f t="shared" si="0"/>
      </c>
      <c r="AA9" s="247">
        <f t="shared" si="0"/>
      </c>
      <c r="AB9" s="247">
        <f t="shared" si="0"/>
      </c>
      <c r="AC9" s="248">
        <f>IF(S9=0,"",S9)</f>
      </c>
      <c r="AD9" s="249"/>
      <c r="AE9" s="250"/>
    </row>
    <row r="10" spans="2:31" ht="15.75">
      <c r="B10" s="354"/>
      <c r="C10" s="357"/>
      <c r="D10" s="251">
        <v>2</v>
      </c>
      <c r="E10" s="252"/>
      <c r="F10" s="253"/>
      <c r="G10" s="254"/>
      <c r="H10" s="255"/>
      <c r="I10" s="256"/>
      <c r="J10" s="257"/>
      <c r="K10" s="257"/>
      <c r="L10" s="257"/>
      <c r="M10" s="257"/>
      <c r="N10" s="257"/>
      <c r="O10" s="257"/>
      <c r="P10" s="257"/>
      <c r="Q10" s="257"/>
      <c r="R10" s="257"/>
      <c r="S10" s="258"/>
      <c r="T10" s="259">
        <f>IF($H10=0,"",J10/SUM($I10:$Q10)*100)</f>
      </c>
      <c r="U10" s="259">
        <f t="shared" si="0"/>
      </c>
      <c r="V10" s="259">
        <f t="shared" si="0"/>
      </c>
      <c r="W10" s="259">
        <f t="shared" si="0"/>
      </c>
      <c r="X10" s="259">
        <f t="shared" si="0"/>
      </c>
      <c r="Y10" s="259">
        <f t="shared" si="0"/>
      </c>
      <c r="Z10" s="259">
        <f t="shared" si="0"/>
      </c>
      <c r="AA10" s="259">
        <f t="shared" si="0"/>
      </c>
      <c r="AB10" s="259">
        <f t="shared" si="0"/>
      </c>
      <c r="AC10" s="260">
        <f>IF(S10=0,"",S10)</f>
      </c>
      <c r="AD10" s="261"/>
      <c r="AE10" s="199"/>
    </row>
    <row r="11" spans="2:31" ht="15.75">
      <c r="B11" s="355"/>
      <c r="C11" s="358"/>
      <c r="D11" s="262">
        <v>3</v>
      </c>
      <c r="E11" s="263"/>
      <c r="F11" s="264"/>
      <c r="G11" s="265"/>
      <c r="H11" s="266"/>
      <c r="I11" s="267"/>
      <c r="J11" s="268"/>
      <c r="K11" s="268"/>
      <c r="L11" s="268"/>
      <c r="M11" s="268"/>
      <c r="N11" s="268"/>
      <c r="O11" s="268"/>
      <c r="P11" s="268"/>
      <c r="Q11" s="268"/>
      <c r="R11" s="268"/>
      <c r="S11" s="269"/>
      <c r="T11" s="270">
        <f>IF($H11=0,"",J11/SUM($I11:$Q11)*100)</f>
      </c>
      <c r="U11" s="270">
        <f t="shared" si="0"/>
      </c>
      <c r="V11" s="270">
        <f t="shared" si="0"/>
      </c>
      <c r="W11" s="270">
        <f t="shared" si="0"/>
      </c>
      <c r="X11" s="270">
        <f t="shared" si="0"/>
      </c>
      <c r="Y11" s="270">
        <f t="shared" si="0"/>
      </c>
      <c r="Z11" s="270">
        <f t="shared" si="0"/>
      </c>
      <c r="AA11" s="270">
        <f t="shared" si="0"/>
      </c>
      <c r="AB11" s="270">
        <f t="shared" si="0"/>
      </c>
      <c r="AC11" s="271">
        <f>IF(S11=0,"",S11)</f>
      </c>
      <c r="AD11" s="272"/>
      <c r="AE11" s="273"/>
    </row>
    <row r="12" spans="2:31" ht="16.5" thickBot="1">
      <c r="B12" s="274">
        <f>IF($B$2="","",$B$2)</f>
      </c>
      <c r="C12" s="275">
        <f>IF(C9="","",C9)</f>
      </c>
      <c r="D12" s="276" t="s">
        <v>81</v>
      </c>
      <c r="E12" s="277">
        <f>IF(E9="","",E9)</f>
      </c>
      <c r="F12" s="278">
        <f>IF(F9="","",F9)</f>
      </c>
      <c r="G12" s="279">
        <f>IF(G9="","",G9)</f>
      </c>
      <c r="H12" s="279">
        <f>IF(H9="","",H9)</f>
      </c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80"/>
      <c r="T12" s="281" t="e">
        <f>AVERAGE(T9:T10)</f>
        <v>#DIV/0!</v>
      </c>
      <c r="U12" s="281" t="e">
        <f aca="true" t="shared" si="1" ref="U12:AC12">AVERAGE(U9:U10)</f>
        <v>#DIV/0!</v>
      </c>
      <c r="V12" s="281" t="e">
        <f t="shared" si="1"/>
        <v>#DIV/0!</v>
      </c>
      <c r="W12" s="281" t="e">
        <f t="shared" si="1"/>
        <v>#DIV/0!</v>
      </c>
      <c r="X12" s="281" t="e">
        <f t="shared" si="1"/>
        <v>#DIV/0!</v>
      </c>
      <c r="Y12" s="281" t="e">
        <f t="shared" si="1"/>
        <v>#DIV/0!</v>
      </c>
      <c r="Z12" s="281" t="e">
        <f t="shared" si="1"/>
        <v>#DIV/0!</v>
      </c>
      <c r="AA12" s="281" t="e">
        <f t="shared" si="1"/>
        <v>#DIV/0!</v>
      </c>
      <c r="AB12" s="281" t="e">
        <f t="shared" si="1"/>
        <v>#DIV/0!</v>
      </c>
      <c r="AC12" s="281" t="e">
        <f t="shared" si="1"/>
        <v>#DIV/0!</v>
      </c>
      <c r="AD12" s="282"/>
      <c r="AE12" s="283" t="e">
        <f>IF(T12="","",SUM(T12:AB12))</f>
        <v>#DIV/0!</v>
      </c>
    </row>
    <row r="13" spans="2:31" ht="16.5" thickTop="1">
      <c r="B13" s="353">
        <f>IF($B$2="","",$B$2)</f>
      </c>
      <c r="C13" s="356"/>
      <c r="D13" s="240">
        <v>1</v>
      </c>
      <c r="E13" s="241"/>
      <c r="F13" s="242"/>
      <c r="G13" s="243"/>
      <c r="H13" s="24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6"/>
      <c r="T13" s="247">
        <f aca="true" t="shared" si="2" ref="T13:AB15">IF($H13=0,"",J13/SUM($I13:$Q13)*100)</f>
      </c>
      <c r="U13" s="247">
        <f t="shared" si="2"/>
      </c>
      <c r="V13" s="247">
        <f t="shared" si="2"/>
      </c>
      <c r="W13" s="247">
        <f t="shared" si="2"/>
      </c>
      <c r="X13" s="247">
        <f t="shared" si="2"/>
      </c>
      <c r="Y13" s="247">
        <f t="shared" si="2"/>
      </c>
      <c r="Z13" s="247">
        <f t="shared" si="2"/>
      </c>
      <c r="AA13" s="247">
        <f t="shared" si="2"/>
      </c>
      <c r="AB13" s="247">
        <f t="shared" si="2"/>
      </c>
      <c r="AC13" s="248">
        <f>IF(S13=0,"",S13)</f>
      </c>
      <c r="AD13" s="249"/>
      <c r="AE13" s="250"/>
    </row>
    <row r="14" spans="2:31" ht="15.75">
      <c r="B14" s="354"/>
      <c r="C14" s="357"/>
      <c r="D14" s="251">
        <v>2</v>
      </c>
      <c r="E14" s="284"/>
      <c r="F14" s="253"/>
      <c r="G14" s="254"/>
      <c r="H14" s="255"/>
      <c r="I14" s="256"/>
      <c r="J14" s="257"/>
      <c r="K14" s="257"/>
      <c r="L14" s="257"/>
      <c r="M14" s="257"/>
      <c r="N14" s="257"/>
      <c r="O14" s="257"/>
      <c r="P14" s="257"/>
      <c r="Q14" s="257"/>
      <c r="R14" s="257"/>
      <c r="S14" s="258"/>
      <c r="T14" s="259">
        <f t="shared" si="2"/>
      </c>
      <c r="U14" s="259">
        <f t="shared" si="2"/>
      </c>
      <c r="V14" s="259">
        <f t="shared" si="2"/>
      </c>
      <c r="W14" s="259">
        <f t="shared" si="2"/>
      </c>
      <c r="X14" s="259">
        <f t="shared" si="2"/>
      </c>
      <c r="Y14" s="259">
        <f t="shared" si="2"/>
      </c>
      <c r="Z14" s="259">
        <f t="shared" si="2"/>
      </c>
      <c r="AA14" s="259">
        <f t="shared" si="2"/>
      </c>
      <c r="AB14" s="259">
        <f t="shared" si="2"/>
      </c>
      <c r="AC14" s="260">
        <f>IF(S14=0,"",S14)</f>
      </c>
      <c r="AD14" s="261"/>
      <c r="AE14" s="199"/>
    </row>
    <row r="15" spans="2:31" ht="15.75">
      <c r="B15" s="355"/>
      <c r="C15" s="358"/>
      <c r="D15" s="262">
        <v>3</v>
      </c>
      <c r="E15" s="263"/>
      <c r="F15" s="264"/>
      <c r="G15" s="265"/>
      <c r="H15" s="266"/>
      <c r="I15" s="267"/>
      <c r="J15" s="268"/>
      <c r="K15" s="268"/>
      <c r="L15" s="268"/>
      <c r="M15" s="268"/>
      <c r="N15" s="268"/>
      <c r="O15" s="268"/>
      <c r="P15" s="268"/>
      <c r="Q15" s="268"/>
      <c r="R15" s="268"/>
      <c r="S15" s="269"/>
      <c r="T15" s="270">
        <f t="shared" si="2"/>
      </c>
      <c r="U15" s="270">
        <f t="shared" si="2"/>
      </c>
      <c r="V15" s="270">
        <f t="shared" si="2"/>
      </c>
      <c r="W15" s="270">
        <f t="shared" si="2"/>
      </c>
      <c r="X15" s="270">
        <f t="shared" si="2"/>
      </c>
      <c r="Y15" s="270">
        <f t="shared" si="2"/>
      </c>
      <c r="Z15" s="270">
        <f t="shared" si="2"/>
      </c>
      <c r="AA15" s="270">
        <f t="shared" si="2"/>
      </c>
      <c r="AB15" s="270">
        <f t="shared" si="2"/>
      </c>
      <c r="AC15" s="271">
        <f>IF(S15=0,"",S15)</f>
      </c>
      <c r="AD15" s="272"/>
      <c r="AE15" s="273"/>
    </row>
    <row r="16" spans="2:31" ht="16.5" thickBot="1">
      <c r="B16" s="274">
        <f>IF($B$2="","",$B$2)</f>
      </c>
      <c r="C16" s="275">
        <f>IF(C13="","",C13)</f>
      </c>
      <c r="D16" s="276" t="s">
        <v>81</v>
      </c>
      <c r="E16" s="277">
        <f>IF(E13="","",E13)</f>
      </c>
      <c r="F16" s="278">
        <f>IF(F13="","",F13)</f>
      </c>
      <c r="G16" s="279">
        <f>IF(G13="","",G13)</f>
      </c>
      <c r="H16" s="279">
        <f>IF(H13="","",H13)</f>
      </c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80"/>
      <c r="T16" s="281" t="e">
        <f>AVERAGE(T13:T14)</f>
        <v>#DIV/0!</v>
      </c>
      <c r="U16" s="281" t="e">
        <f aca="true" t="shared" si="3" ref="U16:AC16">AVERAGE(U13:U14)</f>
        <v>#DIV/0!</v>
      </c>
      <c r="V16" s="281" t="e">
        <f t="shared" si="3"/>
        <v>#DIV/0!</v>
      </c>
      <c r="W16" s="281" t="e">
        <f t="shared" si="3"/>
        <v>#DIV/0!</v>
      </c>
      <c r="X16" s="281" t="e">
        <f t="shared" si="3"/>
        <v>#DIV/0!</v>
      </c>
      <c r="Y16" s="281" t="e">
        <f t="shared" si="3"/>
        <v>#DIV/0!</v>
      </c>
      <c r="Z16" s="281" t="e">
        <f t="shared" si="3"/>
        <v>#DIV/0!</v>
      </c>
      <c r="AA16" s="281" t="e">
        <f t="shared" si="3"/>
        <v>#DIV/0!</v>
      </c>
      <c r="AB16" s="281" t="e">
        <f t="shared" si="3"/>
        <v>#DIV/0!</v>
      </c>
      <c r="AC16" s="281" t="e">
        <f t="shared" si="3"/>
        <v>#DIV/0!</v>
      </c>
      <c r="AD16" s="282"/>
      <c r="AE16" s="283" t="e">
        <f>IF(T16="","",SUM(T16:AB16))</f>
        <v>#DIV/0!</v>
      </c>
    </row>
    <row r="17" spans="2:31" ht="16.5" thickTop="1">
      <c r="B17" s="353">
        <f>IF($B$2="","",$B$2)</f>
      </c>
      <c r="C17" s="356"/>
      <c r="D17" s="240">
        <v>1</v>
      </c>
      <c r="E17" s="241"/>
      <c r="F17" s="242"/>
      <c r="G17" s="243"/>
      <c r="H17" s="244"/>
      <c r="I17" s="245"/>
      <c r="J17" s="285"/>
      <c r="K17" s="285"/>
      <c r="L17" s="285"/>
      <c r="M17" s="285"/>
      <c r="N17" s="285"/>
      <c r="O17" s="285"/>
      <c r="P17" s="285"/>
      <c r="Q17" s="285"/>
      <c r="R17" s="285"/>
      <c r="S17" s="286"/>
      <c r="T17" s="247">
        <f aca="true" t="shared" si="4" ref="T17:AB19">IF($H17=0,"",J17/SUM($I17:$Q17)*100)</f>
      </c>
      <c r="U17" s="247">
        <f t="shared" si="4"/>
      </c>
      <c r="V17" s="247">
        <f t="shared" si="4"/>
      </c>
      <c r="W17" s="247">
        <f t="shared" si="4"/>
      </c>
      <c r="X17" s="247">
        <f t="shared" si="4"/>
      </c>
      <c r="Y17" s="247">
        <f t="shared" si="4"/>
      </c>
      <c r="Z17" s="247">
        <f t="shared" si="4"/>
      </c>
      <c r="AA17" s="247">
        <f t="shared" si="4"/>
      </c>
      <c r="AB17" s="247">
        <f t="shared" si="4"/>
      </c>
      <c r="AC17" s="248">
        <f>IF(S17=0,"",S17)</f>
      </c>
      <c r="AD17" s="249"/>
      <c r="AE17" s="250"/>
    </row>
    <row r="18" spans="2:31" ht="15.75">
      <c r="B18" s="354"/>
      <c r="C18" s="357"/>
      <c r="D18" s="251">
        <v>2</v>
      </c>
      <c r="E18" s="252"/>
      <c r="F18" s="253"/>
      <c r="G18" s="254"/>
      <c r="H18" s="255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87"/>
      <c r="T18" s="259">
        <f t="shared" si="4"/>
      </c>
      <c r="U18" s="259">
        <f t="shared" si="4"/>
      </c>
      <c r="V18" s="259">
        <f t="shared" si="4"/>
      </c>
      <c r="W18" s="259">
        <f t="shared" si="4"/>
      </c>
      <c r="X18" s="259">
        <f t="shared" si="4"/>
      </c>
      <c r="Y18" s="259">
        <f t="shared" si="4"/>
      </c>
      <c r="Z18" s="259">
        <f t="shared" si="4"/>
      </c>
      <c r="AA18" s="259">
        <f t="shared" si="4"/>
      </c>
      <c r="AB18" s="259">
        <f t="shared" si="4"/>
      </c>
      <c r="AC18" s="260">
        <f>IF(S18=0,"",S18)</f>
      </c>
      <c r="AD18" s="261"/>
      <c r="AE18" s="199"/>
    </row>
    <row r="19" spans="2:31" ht="15.75">
      <c r="B19" s="355"/>
      <c r="C19" s="358"/>
      <c r="D19" s="262">
        <v>3</v>
      </c>
      <c r="E19" s="263"/>
      <c r="F19" s="264"/>
      <c r="G19" s="265"/>
      <c r="H19" s="266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88"/>
      <c r="T19" s="270">
        <f t="shared" si="4"/>
      </c>
      <c r="U19" s="270">
        <f t="shared" si="4"/>
      </c>
      <c r="V19" s="270">
        <f t="shared" si="4"/>
      </c>
      <c r="W19" s="270">
        <f t="shared" si="4"/>
      </c>
      <c r="X19" s="270">
        <f t="shared" si="4"/>
      </c>
      <c r="Y19" s="270">
        <f t="shared" si="4"/>
      </c>
      <c r="Z19" s="270">
        <f t="shared" si="4"/>
      </c>
      <c r="AA19" s="270">
        <f t="shared" si="4"/>
      </c>
      <c r="AB19" s="270">
        <f t="shared" si="4"/>
      </c>
      <c r="AC19" s="271">
        <f>IF(S19=0,"",S19)</f>
      </c>
      <c r="AD19" s="272"/>
      <c r="AE19" s="273"/>
    </row>
    <row r="20" spans="2:31" ht="16.5" thickBot="1">
      <c r="B20" s="289">
        <f>IF($B$2="","",$B$2)</f>
      </c>
      <c r="C20" s="290">
        <f>IF(C17="","",C17)</f>
      </c>
      <c r="D20" s="291" t="s">
        <v>81</v>
      </c>
      <c r="E20" s="292">
        <f>IF(E17="","",E17)</f>
      </c>
      <c r="F20" s="293">
        <f>IF(F17="","",F17)</f>
      </c>
      <c r="G20" s="294">
        <f>IF(G17="","",G17)</f>
      </c>
      <c r="H20" s="294">
        <f>IF(H17="","",H17)</f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5"/>
      <c r="T20" s="281" t="e">
        <f>AVERAGE(T17:T18)</f>
        <v>#DIV/0!</v>
      </c>
      <c r="U20" s="281" t="e">
        <f aca="true" t="shared" si="5" ref="U20:AC20">AVERAGE(U17:U18)</f>
        <v>#DIV/0!</v>
      </c>
      <c r="V20" s="281" t="e">
        <f t="shared" si="5"/>
        <v>#DIV/0!</v>
      </c>
      <c r="W20" s="281" t="e">
        <f t="shared" si="5"/>
        <v>#DIV/0!</v>
      </c>
      <c r="X20" s="281" t="e">
        <f t="shared" si="5"/>
        <v>#DIV/0!</v>
      </c>
      <c r="Y20" s="281" t="e">
        <f t="shared" si="5"/>
        <v>#DIV/0!</v>
      </c>
      <c r="Z20" s="281" t="e">
        <f t="shared" si="5"/>
        <v>#DIV/0!</v>
      </c>
      <c r="AA20" s="281" t="e">
        <f t="shared" si="5"/>
        <v>#DIV/0!</v>
      </c>
      <c r="AB20" s="281" t="e">
        <f t="shared" si="5"/>
        <v>#DIV/0!</v>
      </c>
      <c r="AC20" s="281" t="e">
        <f t="shared" si="5"/>
        <v>#DIV/0!</v>
      </c>
      <c r="AD20" s="282"/>
      <c r="AE20" s="283" t="e">
        <f>IF(T20="","",SUM(T20:AB20))</f>
        <v>#DIV/0!</v>
      </c>
    </row>
    <row r="21" ht="16.5" thickTop="1"/>
  </sheetData>
  <sheetProtection/>
  <mergeCells count="7">
    <mergeCell ref="B17:B19"/>
    <mergeCell ref="C17:C19"/>
    <mergeCell ref="N5:R5"/>
    <mergeCell ref="B9:B11"/>
    <mergeCell ref="C9:C11"/>
    <mergeCell ref="B13:B15"/>
    <mergeCell ref="C13:C15"/>
  </mergeCells>
  <dataValidations count="1">
    <dataValidation type="date" operator="greaterThanOrEqual" allowBlank="1" showErrorMessage="1" errorTitle="日付の入力法が違います！" error="当年の日付は、「8/1」のように、&#10;それ以外の年の日付は「2000/8/1」&#10;のように入力してください。" sqref="F8:H11 F13:H15 F17:H19">
      <formula1>36617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北海道立北見農業試験場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作物研究部畑作園芸科</dc:creator>
  <cp:keywords/>
  <dc:description/>
  <cp:lastModifiedBy>北見</cp:lastModifiedBy>
  <cp:lastPrinted>2013-03-06T01:37:35Z</cp:lastPrinted>
  <dcterms:created xsi:type="dcterms:W3CDTF">2001-03-21T07:05:01Z</dcterms:created>
  <dcterms:modified xsi:type="dcterms:W3CDTF">2013-03-14T09:04:49Z</dcterms:modified>
  <cp:category/>
  <cp:version/>
  <cp:contentType/>
  <cp:contentStatus/>
</cp:coreProperties>
</file>