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pfshk02s106\e\!303支出関係\16上架工事\R8年度(一般整備)\04_入札参加資格審査\01_公告\"/>
    </mc:Choice>
  </mc:AlternateContent>
  <xr:revisionPtr revIDLastSave="0" documentId="13_ncr:1_{42265B96-962D-41A9-B77A-EB9AB1CC116F}" xr6:coauthVersionLast="47" xr6:coauthVersionMax="47" xr10:uidLastSave="{00000000-0000-0000-0000-000000000000}"/>
  <bookViews>
    <workbookView xWindow="-120" yWindow="-120" windowWidth="23640" windowHeight="15720" xr2:uid="{36567D1F-BCEC-46A3-94BC-177B861E9FB1}"/>
  </bookViews>
  <sheets>
    <sheet name="甲板部" sheetId="1" r:id="rId1"/>
    <sheet name="機関部" sheetId="4" r:id="rId2"/>
    <sheet name="無線部" sheetId="3" r:id="rId3"/>
  </sheets>
  <definedNames>
    <definedName name="_xlnm.Print_Area" localSheetId="1">機関部!$A$1:$L$269</definedName>
    <definedName name="_xlnm.Print_Area" localSheetId="0">甲板部!$A$1:$L$221</definedName>
    <definedName name="_xlnm.Print_Area" localSheetId="2">無線部!$A$1:$M$146</definedName>
    <definedName name="_xlnm.Print_Titles" localSheetId="0">甲板部!$1:$1</definedName>
    <definedName name="_xlnm.Print_Titles" localSheetId="2">無線部!$1:$1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8" i="3" l="1"/>
  <c r="L97" i="3"/>
  <c r="L96" i="3"/>
  <c r="L95" i="3"/>
  <c r="F96" i="3"/>
  <c r="F97" i="3"/>
  <c r="F95" i="3"/>
  <c r="L82" i="3"/>
  <c r="L81" i="3"/>
  <c r="L80" i="3"/>
  <c r="L79" i="3"/>
  <c r="L78" i="3"/>
  <c r="L76" i="3"/>
  <c r="L75" i="3"/>
  <c r="F78" i="3"/>
  <c r="F52" i="3"/>
  <c r="F48" i="3"/>
  <c r="F44" i="3"/>
  <c r="F40" i="3"/>
  <c r="F32" i="3"/>
  <c r="F25" i="3"/>
  <c r="L8" i="3"/>
  <c r="F7" i="3"/>
  <c r="F6" i="3"/>
  <c r="J245" i="4"/>
  <c r="J211" i="4"/>
  <c r="K183" i="4"/>
  <c r="K180" i="4"/>
  <c r="K177" i="4"/>
  <c r="K184" i="4"/>
  <c r="L184" i="4"/>
  <c r="L177" i="4"/>
  <c r="K55" i="1"/>
  <c r="K121" i="1"/>
  <c r="K160" i="1"/>
  <c r="K197" i="1"/>
  <c r="K219" i="1"/>
  <c r="F79" i="1"/>
  <c r="K79" i="1" s="1"/>
  <c r="J199" i="4"/>
  <c r="J187" i="4"/>
  <c r="J182" i="4"/>
  <c r="J181" i="4"/>
  <c r="K97" i="3"/>
  <c r="K98" i="3"/>
  <c r="K95" i="3"/>
  <c r="K94" i="3"/>
  <c r="J179" i="4"/>
  <c r="L99" i="3" l="1"/>
  <c r="K221" i="1"/>
  <c r="C262" i="4"/>
  <c r="J259" i="4"/>
  <c r="J258" i="4"/>
  <c r="J257" i="4"/>
  <c r="J256" i="4"/>
  <c r="J255" i="4"/>
  <c r="J254" i="4"/>
  <c r="J253" i="4"/>
  <c r="J250" i="4"/>
  <c r="J249" i="4"/>
  <c r="J248" i="4"/>
  <c r="J247" i="4"/>
  <c r="J246" i="4"/>
  <c r="J244" i="4"/>
  <c r="J243" i="4"/>
  <c r="J242" i="4"/>
  <c r="J241" i="4"/>
  <c r="J238" i="4"/>
  <c r="J237" i="4"/>
  <c r="J236" i="4"/>
  <c r="J235" i="4"/>
  <c r="J232" i="4"/>
  <c r="J231" i="4"/>
  <c r="J230" i="4"/>
  <c r="J229" i="4"/>
  <c r="J228" i="4"/>
  <c r="J227" i="4"/>
  <c r="J226" i="4"/>
  <c r="J225" i="4"/>
  <c r="J222" i="4"/>
  <c r="J221" i="4"/>
  <c r="J220" i="4"/>
  <c r="J219" i="4"/>
  <c r="J218" i="4"/>
  <c r="J216" i="4"/>
  <c r="J215" i="4"/>
  <c r="J214" i="4"/>
  <c r="J213" i="4"/>
  <c r="J210" i="4"/>
  <c r="J209" i="4"/>
  <c r="J208" i="4"/>
  <c r="J207" i="4"/>
  <c r="J206" i="4"/>
  <c r="J205" i="4"/>
  <c r="J204" i="4"/>
  <c r="J203" i="4"/>
  <c r="J202" i="4"/>
  <c r="J201" i="4"/>
  <c r="J200" i="4"/>
  <c r="C196" i="4"/>
  <c r="J193" i="4"/>
  <c r="J192" i="4"/>
  <c r="J191" i="4"/>
  <c r="J190" i="4"/>
  <c r="J189" i="4"/>
  <c r="E187" i="4"/>
  <c r="E196" i="4" s="1"/>
  <c r="C184" i="4"/>
  <c r="K178" i="4"/>
  <c r="J178" i="4"/>
  <c r="J175" i="4"/>
  <c r="E175" i="4"/>
  <c r="C172" i="4"/>
  <c r="J170" i="4"/>
  <c r="J169" i="4"/>
  <c r="J168" i="4"/>
  <c r="J167" i="4"/>
  <c r="J166" i="4"/>
  <c r="J165" i="4"/>
  <c r="J164" i="4"/>
  <c r="J163" i="4"/>
  <c r="J162" i="4"/>
  <c r="J161" i="4"/>
  <c r="E161" i="4"/>
  <c r="J157" i="4"/>
  <c r="J156" i="4"/>
  <c r="J155" i="4"/>
  <c r="J154" i="4"/>
  <c r="J153" i="4"/>
  <c r="J152" i="4"/>
  <c r="J151" i="4"/>
  <c r="J150" i="4"/>
  <c r="J149" i="4"/>
  <c r="E149" i="4"/>
  <c r="J146" i="4"/>
  <c r="J143" i="4"/>
  <c r="J142" i="4"/>
  <c r="J141" i="4"/>
  <c r="E141" i="4"/>
  <c r="J137" i="4"/>
  <c r="J136" i="4"/>
  <c r="J135" i="4"/>
  <c r="L139" i="4" s="1"/>
  <c r="J134" i="4"/>
  <c r="E134" i="4"/>
  <c r="J131" i="4"/>
  <c r="J130" i="4"/>
  <c r="J129" i="4"/>
  <c r="J128" i="4"/>
  <c r="J127" i="4"/>
  <c r="J126" i="4"/>
  <c r="E126" i="4"/>
  <c r="E125" i="4"/>
  <c r="C123" i="4"/>
  <c r="J119" i="4"/>
  <c r="L122" i="4" s="1"/>
  <c r="J118" i="4"/>
  <c r="K122" i="4" s="1"/>
  <c r="E118" i="4"/>
  <c r="L117" i="4"/>
  <c r="J110" i="4"/>
  <c r="J107" i="4"/>
  <c r="K117" i="4" s="1"/>
  <c r="E107" i="4"/>
  <c r="J103" i="4"/>
  <c r="J102" i="4"/>
  <c r="J101" i="4"/>
  <c r="J100" i="4"/>
  <c r="J99" i="4"/>
  <c r="J98" i="4"/>
  <c r="J97" i="4"/>
  <c r="J96" i="4"/>
  <c r="E96" i="4"/>
  <c r="J92" i="4"/>
  <c r="J90" i="4"/>
  <c r="L94" i="4" s="1"/>
  <c r="J89" i="4"/>
  <c r="E89" i="4"/>
  <c r="J85" i="4"/>
  <c r="J84" i="4"/>
  <c r="J83" i="4"/>
  <c r="J82" i="4"/>
  <c r="J81" i="4"/>
  <c r="J80" i="4"/>
  <c r="J79" i="4"/>
  <c r="J78" i="4"/>
  <c r="J77" i="4"/>
  <c r="J76" i="4"/>
  <c r="J75" i="4"/>
  <c r="J74" i="4"/>
  <c r="J73" i="4"/>
  <c r="J72" i="4"/>
  <c r="E72" i="4"/>
  <c r="C70" i="4"/>
  <c r="J66" i="4"/>
  <c r="L69" i="4" s="1"/>
  <c r="E65" i="4"/>
  <c r="L63" i="4"/>
  <c r="J53" i="4"/>
  <c r="K63" i="4" s="1"/>
  <c r="E53" i="4"/>
  <c r="J50" i="4"/>
  <c r="J49" i="4"/>
  <c r="J48" i="4"/>
  <c r="J47" i="4"/>
  <c r="J46" i="4"/>
  <c r="J45" i="4"/>
  <c r="J44" i="4"/>
  <c r="J43" i="4"/>
  <c r="E43" i="4"/>
  <c r="J39" i="4"/>
  <c r="J38" i="4"/>
  <c r="J37" i="4"/>
  <c r="J36" i="4"/>
  <c r="J35" i="4"/>
  <c r="J34" i="4"/>
  <c r="E34" i="4"/>
  <c r="J30" i="4"/>
  <c r="L32" i="4" s="1"/>
  <c r="J29" i="4"/>
  <c r="E29" i="4" s="1"/>
  <c r="J25" i="4"/>
  <c r="J24" i="4"/>
  <c r="J23" i="4"/>
  <c r="J22" i="4"/>
  <c r="J21" i="4"/>
  <c r="J20" i="4"/>
  <c r="J19" i="4"/>
  <c r="J18" i="4"/>
  <c r="J17" i="4"/>
  <c r="J16" i="4"/>
  <c r="J15" i="4"/>
  <c r="J14" i="4"/>
  <c r="J13" i="4"/>
  <c r="J12" i="4"/>
  <c r="J11" i="4"/>
  <c r="J10" i="4"/>
  <c r="J9" i="4"/>
  <c r="J8" i="4"/>
  <c r="J7" i="4"/>
  <c r="J6" i="4"/>
  <c r="J5" i="4"/>
  <c r="J4" i="4"/>
  <c r="J3" i="4"/>
  <c r="J2" i="4"/>
  <c r="K94" i="4" l="1"/>
  <c r="K212" i="4"/>
  <c r="K239" i="4"/>
  <c r="K158" i="4"/>
  <c r="K139" i="4"/>
  <c r="K104" i="4"/>
  <c r="K51" i="4"/>
  <c r="K41" i="4"/>
  <c r="L87" i="4"/>
  <c r="L104" i="4"/>
  <c r="L123" i="4" s="1"/>
  <c r="K27" i="4"/>
  <c r="L27" i="4"/>
  <c r="K223" i="4"/>
  <c r="K133" i="4"/>
  <c r="K87" i="4"/>
  <c r="L41" i="4"/>
  <c r="K171" i="4"/>
  <c r="L158" i="4"/>
  <c r="L260" i="4"/>
  <c r="K260" i="4"/>
  <c r="L251" i="4"/>
  <c r="L239" i="4"/>
  <c r="L233" i="4"/>
  <c r="K233" i="4"/>
  <c r="L223" i="4"/>
  <c r="L217" i="4"/>
  <c r="K217" i="4"/>
  <c r="L212" i="4"/>
  <c r="E262" i="4"/>
  <c r="L195" i="4"/>
  <c r="L196" i="4" s="1"/>
  <c r="L171" i="4"/>
  <c r="C263" i="4"/>
  <c r="L147" i="4"/>
  <c r="E172" i="4"/>
  <c r="K147" i="4"/>
  <c r="L133" i="4"/>
  <c r="E123" i="4"/>
  <c r="K69" i="4"/>
  <c r="K32" i="4"/>
  <c r="E2" i="4"/>
  <c r="E70" i="4" s="1"/>
  <c r="K195" i="4"/>
  <c r="K196" i="4" s="1"/>
  <c r="L51" i="4"/>
  <c r="K251" i="4"/>
  <c r="K123" i="4" l="1"/>
  <c r="K70" i="4"/>
  <c r="K262" i="4"/>
  <c r="L70" i="4"/>
  <c r="L262" i="4"/>
  <c r="K172" i="4"/>
  <c r="L172" i="4"/>
  <c r="E263" i="4"/>
  <c r="E264" i="4" s="1"/>
  <c r="K266" i="4" l="1"/>
  <c r="K267" i="4" s="1"/>
  <c r="L266" i="4"/>
  <c r="L267" i="4" s="1"/>
  <c r="F51" i="3"/>
  <c r="F47" i="3"/>
  <c r="K24" i="3"/>
  <c r="K81" i="3"/>
  <c r="F81" i="3"/>
  <c r="L8" i="1" l="1"/>
  <c r="F141" i="3" l="1"/>
  <c r="L143" i="3" s="1"/>
  <c r="A140" i="3"/>
  <c r="F138" i="3"/>
  <c r="F137" i="3"/>
  <c r="L137" i="3" s="1"/>
  <c r="K134" i="3"/>
  <c r="K133" i="3"/>
  <c r="F133" i="3"/>
  <c r="L133" i="3" s="1"/>
  <c r="K132" i="3"/>
  <c r="K131" i="3"/>
  <c r="F131" i="3"/>
  <c r="L131" i="3" s="1"/>
  <c r="K130" i="3"/>
  <c r="F130" i="3"/>
  <c r="F129" i="3"/>
  <c r="K123" i="3"/>
  <c r="F123" i="3"/>
  <c r="L126" i="3" s="1"/>
  <c r="K120" i="3"/>
  <c r="L120" i="3" s="1"/>
  <c r="K118" i="3"/>
  <c r="F118" i="3"/>
  <c r="K109" i="3"/>
  <c r="F109" i="3"/>
  <c r="K108" i="3"/>
  <c r="L108" i="3" s="1"/>
  <c r="K107" i="3"/>
  <c r="L107" i="3" s="1"/>
  <c r="K106" i="3"/>
  <c r="L106" i="3" s="1"/>
  <c r="K102" i="3"/>
  <c r="F102" i="3"/>
  <c r="L102" i="3" s="1"/>
  <c r="K101" i="3"/>
  <c r="F101" i="3"/>
  <c r="L103" i="3" s="1"/>
  <c r="K96" i="3"/>
  <c r="K93" i="3"/>
  <c r="K90" i="3"/>
  <c r="F90" i="3"/>
  <c r="K89" i="3"/>
  <c r="F89" i="3"/>
  <c r="K87" i="3"/>
  <c r="F87" i="3"/>
  <c r="K84" i="3"/>
  <c r="F84" i="3"/>
  <c r="K80" i="3"/>
  <c r="F80" i="3"/>
  <c r="K79" i="3"/>
  <c r="F79" i="3"/>
  <c r="K76" i="3"/>
  <c r="F76" i="3"/>
  <c r="K75" i="3"/>
  <c r="F75" i="3"/>
  <c r="K71" i="3"/>
  <c r="F71" i="3"/>
  <c r="L71" i="3" s="1"/>
  <c r="K70" i="3"/>
  <c r="F70" i="3"/>
  <c r="F67" i="3"/>
  <c r="L67" i="3" s="1"/>
  <c r="K66" i="3"/>
  <c r="F66" i="3"/>
  <c r="F63" i="3"/>
  <c r="K62" i="3"/>
  <c r="F62" i="3"/>
  <c r="F59" i="3"/>
  <c r="L59" i="3" s="1"/>
  <c r="K58" i="3"/>
  <c r="F58" i="3"/>
  <c r="F56" i="3"/>
  <c r="L56" i="3" s="1"/>
  <c r="K55" i="3"/>
  <c r="F55" i="3"/>
  <c r="L52" i="3"/>
  <c r="K51" i="3"/>
  <c r="L51" i="3" s="1"/>
  <c r="L49" i="3"/>
  <c r="L48" i="3"/>
  <c r="L47" i="3"/>
  <c r="L44" i="3"/>
  <c r="K43" i="3"/>
  <c r="F43" i="3"/>
  <c r="L40" i="3"/>
  <c r="K39" i="3"/>
  <c r="L39" i="3" s="1"/>
  <c r="K38" i="3"/>
  <c r="L38" i="3" s="1"/>
  <c r="K37" i="3"/>
  <c r="L32" i="3"/>
  <c r="K31" i="3"/>
  <c r="L31" i="3" s="1"/>
  <c r="K30" i="3"/>
  <c r="L30" i="3" s="1"/>
  <c r="K29" i="3"/>
  <c r="L25" i="3"/>
  <c r="L24" i="3"/>
  <c r="K23" i="3"/>
  <c r="L23" i="3" s="1"/>
  <c r="K22" i="3"/>
  <c r="K16" i="3"/>
  <c r="F16" i="3"/>
  <c r="K15" i="3"/>
  <c r="L15" i="3" s="1"/>
  <c r="K14" i="3"/>
  <c r="L14" i="3" s="1"/>
  <c r="K13" i="3"/>
  <c r="L13" i="3" s="1"/>
  <c r="K12" i="3"/>
  <c r="K11" i="3"/>
  <c r="L11" i="3" s="1"/>
  <c r="K6" i="3"/>
  <c r="L88" i="3" l="1"/>
  <c r="L29" i="3"/>
  <c r="L34" i="3"/>
  <c r="L101" i="3"/>
  <c r="L84" i="3"/>
  <c r="L85" i="3"/>
  <c r="L58" i="3"/>
  <c r="L60" i="3"/>
  <c r="L43" i="3"/>
  <c r="L45" i="3"/>
  <c r="L111" i="3"/>
  <c r="L37" i="3"/>
  <c r="L41" i="3"/>
  <c r="L62" i="3"/>
  <c r="L64" i="3"/>
  <c r="L19" i="3"/>
  <c r="L66" i="3"/>
  <c r="L22" i="3"/>
  <c r="L27" i="3"/>
  <c r="L73" i="3"/>
  <c r="L89" i="3"/>
  <c r="L91" i="3"/>
  <c r="L118" i="3"/>
  <c r="L90" i="3"/>
  <c r="L57" i="3"/>
  <c r="L16" i="3"/>
  <c r="L135" i="3"/>
  <c r="L70" i="3"/>
  <c r="L53" i="3"/>
  <c r="L139" i="3"/>
  <c r="L121" i="3"/>
  <c r="L109" i="3"/>
  <c r="L87" i="3"/>
  <c r="L68" i="3"/>
  <c r="L129" i="3"/>
  <c r="L141" i="3"/>
  <c r="L12" i="3"/>
  <c r="L63" i="3"/>
  <c r="L123" i="3"/>
  <c r="L55" i="3"/>
  <c r="L112" i="3" l="1"/>
  <c r="L144" i="3"/>
  <c r="F28" i="1"/>
  <c r="L215" i="1"/>
  <c r="L184" i="1"/>
  <c r="L178" i="1"/>
  <c r="F176" i="1"/>
  <c r="F169" i="1"/>
  <c r="L173" i="1" s="1"/>
  <c r="L76" i="1"/>
  <c r="L70" i="1"/>
  <c r="F35" i="1"/>
  <c r="K35" i="1" s="1"/>
  <c r="L39" i="1" s="1"/>
  <c r="L19" i="1"/>
  <c r="F22" i="1"/>
  <c r="K22" i="1" s="1"/>
  <c r="L26" i="1" s="1"/>
  <c r="F10" i="1"/>
  <c r="K10" i="1" s="1"/>
  <c r="L13" i="1" s="1"/>
  <c r="F129" i="1"/>
  <c r="F128" i="1"/>
  <c r="L131" i="1" s="1"/>
  <c r="F124" i="1"/>
  <c r="F123" i="1"/>
  <c r="K123" i="1" s="1"/>
  <c r="L126" i="1" s="1"/>
  <c r="F138" i="1"/>
  <c r="F137" i="1"/>
  <c r="L141" i="1" s="1"/>
  <c r="F133" i="1"/>
  <c r="L135" i="1" s="1"/>
  <c r="F145" i="1"/>
  <c r="F143" i="1"/>
  <c r="L152" i="1" s="1"/>
  <c r="F216" i="1"/>
  <c r="K216" i="1" s="1"/>
  <c r="L218" i="1" s="1"/>
  <c r="F208" i="1"/>
  <c r="F203" i="1"/>
  <c r="K203" i="1" s="1"/>
  <c r="L207" i="1" s="1"/>
  <c r="F202" i="1"/>
  <c r="L194" i="1"/>
  <c r="F193" i="1"/>
  <c r="F187" i="1"/>
  <c r="K187" i="1" s="1"/>
  <c r="L189" i="1" s="1"/>
  <c r="F184" i="1"/>
  <c r="F183" i="1"/>
  <c r="F182" i="1"/>
  <c r="F168" i="1"/>
  <c r="F155" i="1"/>
  <c r="F154" i="1"/>
  <c r="L157" i="1" s="1"/>
  <c r="F115" i="1"/>
  <c r="K115" i="1" s="1"/>
  <c r="L119" i="1" s="1"/>
  <c r="F112" i="1"/>
  <c r="F111" i="1"/>
  <c r="K111" i="1" s="1"/>
  <c r="L113" i="1" s="1"/>
  <c r="F102" i="1"/>
  <c r="K102" i="1" s="1"/>
  <c r="L108" i="1" s="1"/>
  <c r="L98" i="1"/>
  <c r="K64" i="1"/>
  <c r="K53" i="1"/>
  <c r="K52" i="1"/>
  <c r="K51" i="1"/>
  <c r="K50" i="1"/>
  <c r="F49" i="1"/>
  <c r="F42" i="1"/>
  <c r="K42" i="1" s="1"/>
  <c r="L47" i="1" s="1"/>
  <c r="F38" i="1"/>
  <c r="L62" i="1" s="1"/>
  <c r="L146" i="3" l="1"/>
  <c r="K28" i="1"/>
  <c r="L33" i="1" s="1"/>
</calcChain>
</file>

<file path=xl/sharedStrings.xml><?xml version="1.0" encoding="utf-8"?>
<sst xmlns="http://schemas.openxmlformats.org/spreadsheetml/2006/main" count="1077" uniqueCount="568">
  <si>
    <t>工　事　名</t>
    <rPh sb="0" eb="1">
      <t>コウ</t>
    </rPh>
    <rPh sb="2" eb="3">
      <t>コト</t>
    </rPh>
    <rPh sb="4" eb="5">
      <t>メイ</t>
    </rPh>
    <phoneticPr fontId="5"/>
  </si>
  <si>
    <t>数量</t>
    <rPh sb="0" eb="2">
      <t>スウリョウ</t>
    </rPh>
    <phoneticPr fontId="5"/>
  </si>
  <si>
    <t>単　価</t>
    <rPh sb="0" eb="1">
      <t>タン</t>
    </rPh>
    <rPh sb="2" eb="3">
      <t>アタイ</t>
    </rPh>
    <phoneticPr fontId="5"/>
  </si>
  <si>
    <t>金額</t>
    <rPh sb="0" eb="2">
      <t>キンガク</t>
    </rPh>
    <phoneticPr fontId="5"/>
  </si>
  <si>
    <t>品　名</t>
    <rPh sb="0" eb="1">
      <t>シナ</t>
    </rPh>
    <rPh sb="2" eb="3">
      <t>メイ</t>
    </rPh>
    <phoneticPr fontId="5"/>
  </si>
  <si>
    <t>金　額</t>
    <rPh sb="0" eb="1">
      <t>キン</t>
    </rPh>
    <rPh sb="2" eb="3">
      <t>ガク</t>
    </rPh>
    <phoneticPr fontId="5"/>
  </si>
  <si>
    <t>計</t>
    <rPh sb="0" eb="1">
      <t>ケイ</t>
    </rPh>
    <phoneticPr fontId="5"/>
  </si>
  <si>
    <t>甲板部上架修理工事(令和8年度）</t>
    <rPh sb="0" eb="2">
      <t>コウハン</t>
    </rPh>
    <rPh sb="2" eb="3">
      <t>ブ</t>
    </rPh>
    <rPh sb="3" eb="4">
      <t>ジョウ</t>
    </rPh>
    <rPh sb="4" eb="5">
      <t>カ</t>
    </rPh>
    <rPh sb="5" eb="7">
      <t>シュウリ</t>
    </rPh>
    <rPh sb="7" eb="9">
      <t>コウジ</t>
    </rPh>
    <rPh sb="10" eb="11">
      <t>レイ</t>
    </rPh>
    <rPh sb="11" eb="12">
      <t>カズ</t>
    </rPh>
    <rPh sb="13" eb="15">
      <t>ネンド</t>
    </rPh>
    <phoneticPr fontId="5"/>
  </si>
  <si>
    <t>Ⅰ</t>
    <phoneticPr fontId="5"/>
  </si>
  <si>
    <t>船体工事　金星丸(１５１トン)</t>
    <rPh sb="0" eb="2">
      <t>センタイ</t>
    </rPh>
    <rPh sb="2" eb="4">
      <t>コウジ</t>
    </rPh>
    <rPh sb="5" eb="7">
      <t>キンセイ</t>
    </rPh>
    <rPh sb="7" eb="8">
      <t>マル</t>
    </rPh>
    <phoneticPr fontId="5"/>
  </si>
  <si>
    <t>入出渠及び上下架</t>
    <rPh sb="0" eb="1">
      <t>ニュウ</t>
    </rPh>
    <rPh sb="1" eb="2">
      <t>デ</t>
    </rPh>
    <rPh sb="2" eb="3">
      <t>キョ</t>
    </rPh>
    <rPh sb="3" eb="4">
      <t>オヨ</t>
    </rPh>
    <rPh sb="5" eb="6">
      <t>ジョウ</t>
    </rPh>
    <rPh sb="6" eb="8">
      <t>ゲカ</t>
    </rPh>
    <phoneticPr fontId="5"/>
  </si>
  <si>
    <t>式</t>
    <rPh sb="0" eb="1">
      <t>シキ</t>
    </rPh>
    <phoneticPr fontId="5"/>
  </si>
  <si>
    <t>船体上下架料</t>
    <rPh sb="0" eb="2">
      <t>センタイ</t>
    </rPh>
    <rPh sb="2" eb="3">
      <t>ジョウ</t>
    </rPh>
    <rPh sb="3" eb="5">
      <t>ゲカ</t>
    </rPh>
    <rPh sb="5" eb="6">
      <t>リョウ</t>
    </rPh>
    <phoneticPr fontId="5"/>
  </si>
  <si>
    <t>船体滞架料</t>
    <rPh sb="0" eb="2">
      <t>センタイ</t>
    </rPh>
    <rPh sb="2" eb="3">
      <t>タイ</t>
    </rPh>
    <rPh sb="3" eb="4">
      <t>カ</t>
    </rPh>
    <rPh sb="4" eb="5">
      <t>リョウ</t>
    </rPh>
    <phoneticPr fontId="5"/>
  </si>
  <si>
    <t>日間</t>
    <rPh sb="0" eb="1">
      <t>ヒ</t>
    </rPh>
    <rPh sb="1" eb="2">
      <t>カン</t>
    </rPh>
    <phoneticPr fontId="5"/>
  </si>
  <si>
    <t>曳舟料</t>
    <rPh sb="0" eb="2">
      <t>ヒキフネ</t>
    </rPh>
    <rPh sb="2" eb="3">
      <t>リョウ</t>
    </rPh>
    <phoneticPr fontId="5"/>
  </si>
  <si>
    <t>回</t>
    <rPh sb="0" eb="1">
      <t>カイ</t>
    </rPh>
    <phoneticPr fontId="5"/>
  </si>
  <si>
    <t>小　計</t>
    <rPh sb="0" eb="1">
      <t>ショウ</t>
    </rPh>
    <rPh sb="2" eb="3">
      <t>ケイ</t>
    </rPh>
    <phoneticPr fontId="5"/>
  </si>
  <si>
    <t>船体外板水洗い</t>
    <rPh sb="0" eb="2">
      <t>センタイ</t>
    </rPh>
    <rPh sb="2" eb="4">
      <t>ガイハン</t>
    </rPh>
    <rPh sb="4" eb="6">
      <t>ミズアラ</t>
    </rPh>
    <phoneticPr fontId="5"/>
  </si>
  <si>
    <t>工</t>
    <rPh sb="0" eb="1">
      <t>コウ</t>
    </rPh>
    <phoneticPr fontId="5"/>
  </si>
  <si>
    <t>清水</t>
    <rPh sb="0" eb="2">
      <t>セイスイ</t>
    </rPh>
    <phoneticPr fontId="5"/>
  </si>
  <si>
    <t>トン</t>
    <phoneticPr fontId="5"/>
  </si>
  <si>
    <t>セメント他雑材</t>
    <rPh sb="4" eb="5">
      <t>タ</t>
    </rPh>
    <rPh sb="5" eb="6">
      <t>ザツ</t>
    </rPh>
    <rPh sb="6" eb="7">
      <t>ザイ</t>
    </rPh>
    <phoneticPr fontId="5"/>
  </si>
  <si>
    <t>船体足場組及び昇降用タラップ設置</t>
    <rPh sb="0" eb="2">
      <t>センタイ</t>
    </rPh>
    <rPh sb="2" eb="4">
      <t>アシバ</t>
    </rPh>
    <rPh sb="4" eb="5">
      <t>クミ</t>
    </rPh>
    <rPh sb="5" eb="6">
      <t>オヨ</t>
    </rPh>
    <rPh sb="7" eb="9">
      <t>ショウコウ</t>
    </rPh>
    <rPh sb="9" eb="10">
      <t>ヨウ</t>
    </rPh>
    <rPh sb="14" eb="16">
      <t>セッチ</t>
    </rPh>
    <phoneticPr fontId="5"/>
  </si>
  <si>
    <t>乗降用タラップ構築解体</t>
    <rPh sb="0" eb="3">
      <t>ジョウコウヨウ</t>
    </rPh>
    <rPh sb="7" eb="9">
      <t>コウチク</t>
    </rPh>
    <rPh sb="9" eb="11">
      <t>カイタイ</t>
    </rPh>
    <phoneticPr fontId="5"/>
  </si>
  <si>
    <t>高所作業車使用料</t>
    <rPh sb="0" eb="5">
      <t>コウショサギョウシャ</t>
    </rPh>
    <rPh sb="5" eb="8">
      <t>シヨウリョウ</t>
    </rPh>
    <phoneticPr fontId="5"/>
  </si>
  <si>
    <t>クレーン使用料</t>
    <rPh sb="4" eb="7">
      <t>シヨウリョウ</t>
    </rPh>
    <phoneticPr fontId="5"/>
  </si>
  <si>
    <t>木甲板被覆工事</t>
    <rPh sb="0" eb="1">
      <t>キ</t>
    </rPh>
    <rPh sb="1" eb="3">
      <t>コウハン</t>
    </rPh>
    <rPh sb="3" eb="5">
      <t>ヒフク</t>
    </rPh>
    <rPh sb="5" eb="7">
      <t>コウジ</t>
    </rPh>
    <phoneticPr fontId="5"/>
  </si>
  <si>
    <t>雨具格納庫、船内通路、操舵室、機関監視室</t>
    <rPh sb="0" eb="2">
      <t>アマグ</t>
    </rPh>
    <rPh sb="2" eb="5">
      <t>カクノウコ</t>
    </rPh>
    <rPh sb="6" eb="8">
      <t>センナイ</t>
    </rPh>
    <rPh sb="8" eb="10">
      <t>ツウロ</t>
    </rPh>
    <rPh sb="11" eb="14">
      <t>ソウダシツ</t>
    </rPh>
    <rPh sb="15" eb="17">
      <t>キカン</t>
    </rPh>
    <rPh sb="17" eb="20">
      <t>カンシシツ</t>
    </rPh>
    <phoneticPr fontId="5"/>
  </si>
  <si>
    <t>ベニヤ板</t>
    <rPh sb="3" eb="4">
      <t>イタ</t>
    </rPh>
    <phoneticPr fontId="5"/>
  </si>
  <si>
    <t>枚</t>
    <rPh sb="0" eb="1">
      <t>マイ</t>
    </rPh>
    <phoneticPr fontId="5"/>
  </si>
  <si>
    <t>無線室、賄室、クレーン含む</t>
    <rPh sb="0" eb="2">
      <t>ムセン</t>
    </rPh>
    <rPh sb="2" eb="3">
      <t>シツ</t>
    </rPh>
    <rPh sb="4" eb="5">
      <t>マカナ</t>
    </rPh>
    <rPh sb="5" eb="6">
      <t>シツ</t>
    </rPh>
    <rPh sb="11" eb="12">
      <t>フク</t>
    </rPh>
    <phoneticPr fontId="5"/>
  </si>
  <si>
    <t>ビニール1.8×200</t>
    <phoneticPr fontId="5"/>
  </si>
  <si>
    <t>本</t>
    <rPh sb="0" eb="1">
      <t>ポン</t>
    </rPh>
    <phoneticPr fontId="5"/>
  </si>
  <si>
    <t>雑材</t>
    <phoneticPr fontId="5"/>
  </si>
  <si>
    <t>持ち運び式消火器類消火剤詰め替え及び</t>
    <rPh sb="0" eb="1">
      <t>モ</t>
    </rPh>
    <rPh sb="2" eb="3">
      <t>ハコ</t>
    </rPh>
    <rPh sb="4" eb="5">
      <t>シキ</t>
    </rPh>
    <rPh sb="5" eb="8">
      <t>ショウカキ</t>
    </rPh>
    <rPh sb="8" eb="9">
      <t>ルイ</t>
    </rPh>
    <rPh sb="9" eb="11">
      <t>ショウカ</t>
    </rPh>
    <rPh sb="11" eb="12">
      <t>ザイ</t>
    </rPh>
    <rPh sb="12" eb="13">
      <t>ツ</t>
    </rPh>
    <rPh sb="14" eb="15">
      <t>カ</t>
    </rPh>
    <rPh sb="16" eb="17">
      <t>オヨ</t>
    </rPh>
    <phoneticPr fontId="5"/>
  </si>
  <si>
    <t>炭酸ガス検量</t>
    <rPh sb="0" eb="2">
      <t>タンサン</t>
    </rPh>
    <rPh sb="4" eb="6">
      <t>ケンリョウ</t>
    </rPh>
    <phoneticPr fontId="5"/>
  </si>
  <si>
    <t>泡消火器消火剤詰め替え</t>
    <rPh sb="0" eb="1">
      <t>アワ</t>
    </rPh>
    <rPh sb="1" eb="4">
      <t>ショウカキ</t>
    </rPh>
    <phoneticPr fontId="5"/>
  </si>
  <si>
    <t>本</t>
    <rPh sb="0" eb="1">
      <t>ホン</t>
    </rPh>
    <phoneticPr fontId="5"/>
  </si>
  <si>
    <t>泡消火器消火剤予備剤</t>
    <rPh sb="7" eb="9">
      <t>ヨビ</t>
    </rPh>
    <rPh sb="9" eb="10">
      <t>ザイ</t>
    </rPh>
    <phoneticPr fontId="5"/>
  </si>
  <si>
    <t>箱</t>
    <rPh sb="0" eb="1">
      <t>ハコ</t>
    </rPh>
    <phoneticPr fontId="5"/>
  </si>
  <si>
    <t>　</t>
    <phoneticPr fontId="5"/>
  </si>
  <si>
    <t>雑材</t>
    <rPh sb="0" eb="1">
      <t>ザツ</t>
    </rPh>
    <rPh sb="1" eb="2">
      <t>ザイ</t>
    </rPh>
    <phoneticPr fontId="5"/>
  </si>
  <si>
    <r>
      <t xml:space="preserve">船底保護アルミ板新替　　　　　　　　 </t>
    </r>
    <r>
      <rPr>
        <sz val="11"/>
        <rFont val="ＭＳ Ｐゴシック"/>
        <family val="3"/>
        <charset val="128"/>
      </rPr>
      <t xml:space="preserve">       </t>
    </r>
    <r>
      <rPr>
        <sz val="11"/>
        <rFont val="ＭＳ Ｐゴシック"/>
        <family val="3"/>
        <charset val="128"/>
      </rPr>
      <t>　（保護アルミAB-3）</t>
    </r>
    <rPh sb="0" eb="2">
      <t>センテイ</t>
    </rPh>
    <rPh sb="2" eb="4">
      <t>ホゴ</t>
    </rPh>
    <rPh sb="7" eb="8">
      <t>バン</t>
    </rPh>
    <rPh sb="8" eb="10">
      <t>シンガエ</t>
    </rPh>
    <phoneticPr fontId="5"/>
  </si>
  <si>
    <t>舵板、キングストンBOX、スラスター含む</t>
    <phoneticPr fontId="5"/>
  </si>
  <si>
    <t>保護アルミAB-3</t>
  </si>
  <si>
    <t>保護アルミAB-3(1/2)</t>
    <phoneticPr fontId="5"/>
  </si>
  <si>
    <t>パテ他雑材</t>
    <rPh sb="2" eb="3">
      <t>タ</t>
    </rPh>
    <rPh sb="3" eb="4">
      <t>ザツ</t>
    </rPh>
    <rPh sb="4" eb="5">
      <t>ザイ</t>
    </rPh>
    <phoneticPr fontId="5"/>
  </si>
  <si>
    <t>波止弁（船外逆止弁）及びトイレ排水系統</t>
    <rPh sb="0" eb="1">
      <t>ナミ</t>
    </rPh>
    <rPh sb="1" eb="2">
      <t>ト</t>
    </rPh>
    <rPh sb="2" eb="3">
      <t>ベン</t>
    </rPh>
    <rPh sb="4" eb="6">
      <t>センガイ</t>
    </rPh>
    <rPh sb="6" eb="7">
      <t>ギャク</t>
    </rPh>
    <rPh sb="7" eb="8">
      <t>ト</t>
    </rPh>
    <rPh sb="8" eb="9">
      <t>ベン</t>
    </rPh>
    <rPh sb="10" eb="11">
      <t>オヨ</t>
    </rPh>
    <rPh sb="15" eb="18">
      <t>ハイスイケイ</t>
    </rPh>
    <rPh sb="18" eb="19">
      <t>トウ</t>
    </rPh>
    <phoneticPr fontId="5"/>
  </si>
  <si>
    <t>三方弁点検整備</t>
    <rPh sb="0" eb="2">
      <t>サンボウ</t>
    </rPh>
    <rPh sb="2" eb="3">
      <t>ベン</t>
    </rPh>
    <rPh sb="3" eb="5">
      <t>テンケン</t>
    </rPh>
    <rPh sb="5" eb="7">
      <t>セイビ</t>
    </rPh>
    <phoneticPr fontId="5"/>
  </si>
  <si>
    <t>Oリング　P-150</t>
    <phoneticPr fontId="5"/>
  </si>
  <si>
    <t>Oリング　G-115</t>
    <phoneticPr fontId="5"/>
  </si>
  <si>
    <t>Oリング　G-100</t>
    <phoneticPr fontId="5"/>
  </si>
  <si>
    <t>船体工事合計</t>
    <rPh sb="0" eb="2">
      <t>センタイ</t>
    </rPh>
    <rPh sb="2" eb="4">
      <t>コウジ</t>
    </rPh>
    <rPh sb="4" eb="6">
      <t>ゴウケイ</t>
    </rPh>
    <phoneticPr fontId="5"/>
  </si>
  <si>
    <t>Ⅱ</t>
    <phoneticPr fontId="5"/>
  </si>
  <si>
    <t>塗装工事（塗料は中国塗料とする）</t>
    <rPh sb="0" eb="2">
      <t>トソウ</t>
    </rPh>
    <rPh sb="2" eb="4">
      <t>コウジ</t>
    </rPh>
    <rPh sb="5" eb="7">
      <t>トリョウ</t>
    </rPh>
    <rPh sb="8" eb="10">
      <t>チュウゴク</t>
    </rPh>
    <rPh sb="10" eb="12">
      <t>トリョウ</t>
    </rPh>
    <phoneticPr fontId="5"/>
  </si>
  <si>
    <t>塗料は中国ペイント社製エポキシ樹脂系錆止と塩化ゴム系塗料とする</t>
    <rPh sb="0" eb="2">
      <t>トリョウ</t>
    </rPh>
    <rPh sb="3" eb="5">
      <t>チュウゴク</t>
    </rPh>
    <rPh sb="9" eb="10">
      <t>シャ</t>
    </rPh>
    <rPh sb="10" eb="11">
      <t>セイ</t>
    </rPh>
    <rPh sb="15" eb="17">
      <t>ジュシ</t>
    </rPh>
    <rPh sb="17" eb="18">
      <t>ケイ</t>
    </rPh>
    <rPh sb="18" eb="20">
      <t>サビドメ</t>
    </rPh>
    <rPh sb="21" eb="23">
      <t>エンカ</t>
    </rPh>
    <rPh sb="25" eb="26">
      <t>ケイ</t>
    </rPh>
    <rPh sb="26" eb="28">
      <t>トリョウ</t>
    </rPh>
    <phoneticPr fontId="5"/>
  </si>
  <si>
    <t>その他は監督員の指示による。</t>
    <rPh sb="2" eb="3">
      <t>タ</t>
    </rPh>
    <rPh sb="4" eb="6">
      <t>カントク</t>
    </rPh>
    <rPh sb="6" eb="7">
      <t>イン</t>
    </rPh>
    <rPh sb="8" eb="10">
      <t>シジ</t>
    </rPh>
    <phoneticPr fontId="5"/>
  </si>
  <si>
    <t>船底外板及び船側外板塗装工事</t>
    <rPh sb="0" eb="2">
      <t>センテイ</t>
    </rPh>
    <rPh sb="2" eb="4">
      <t>ガイハン</t>
    </rPh>
    <rPh sb="4" eb="5">
      <t>オヨ</t>
    </rPh>
    <rPh sb="6" eb="8">
      <t>センソク</t>
    </rPh>
    <rPh sb="8" eb="10">
      <t>ガイハン</t>
    </rPh>
    <rPh sb="10" eb="12">
      <t>トソウ</t>
    </rPh>
    <rPh sb="12" eb="14">
      <t>コウジ</t>
    </rPh>
    <phoneticPr fontId="5"/>
  </si>
  <si>
    <t>①船底外板（４４０㎡）</t>
    <rPh sb="1" eb="3">
      <t>センテイ</t>
    </rPh>
    <rPh sb="3" eb="5">
      <t>ガイハン</t>
    </rPh>
    <phoneticPr fontId="5"/>
  </si>
  <si>
    <t>㎡</t>
    <phoneticPr fontId="5"/>
  </si>
  <si>
    <t>バンノー５００　　　　　 　１回</t>
    <rPh sb="15" eb="16">
      <t>カイ</t>
    </rPh>
    <phoneticPr fontId="5"/>
  </si>
  <si>
    <t>シープレミア 1000　全面2回　　</t>
    <rPh sb="12" eb="14">
      <t>ゼンメン</t>
    </rPh>
    <rPh sb="15" eb="16">
      <t>カイ</t>
    </rPh>
    <phoneticPr fontId="5"/>
  </si>
  <si>
    <t>②船側外板（２４２㎡）</t>
    <rPh sb="1" eb="3">
      <t>センソク</t>
    </rPh>
    <rPh sb="3" eb="5">
      <t>ガイハン</t>
    </rPh>
    <phoneticPr fontId="5"/>
  </si>
  <si>
    <t>バンノー５００　　　　　１回</t>
    <rPh sb="13" eb="14">
      <t>カイ</t>
    </rPh>
    <phoneticPr fontId="5"/>
  </si>
  <si>
    <t>アクリ８００ST上塗Ｊ白　全面2回</t>
    <rPh sb="8" eb="9">
      <t>ウエ</t>
    </rPh>
    <rPh sb="9" eb="10">
      <t>ヌ</t>
    </rPh>
    <rPh sb="11" eb="12">
      <t>シロ</t>
    </rPh>
    <rPh sb="13" eb="15">
      <t>ゼンメン</t>
    </rPh>
    <rPh sb="16" eb="17">
      <t>カイ</t>
    </rPh>
    <phoneticPr fontId="5"/>
  </si>
  <si>
    <t>内舷、化粧煙突、船体構造物、艤装品及びブーム等、及び船内通路塗装工事</t>
    <rPh sb="0" eb="2">
      <t>ナイゲン</t>
    </rPh>
    <rPh sb="3" eb="5">
      <t>ケショウ</t>
    </rPh>
    <rPh sb="5" eb="7">
      <t>エントツ</t>
    </rPh>
    <rPh sb="8" eb="10">
      <t>センタイ</t>
    </rPh>
    <rPh sb="10" eb="13">
      <t>コウゾウブツ</t>
    </rPh>
    <rPh sb="14" eb="16">
      <t>ギソウ</t>
    </rPh>
    <rPh sb="16" eb="17">
      <t>ヒン</t>
    </rPh>
    <rPh sb="17" eb="18">
      <t>オヨ</t>
    </rPh>
    <rPh sb="22" eb="23">
      <t>トウ</t>
    </rPh>
    <rPh sb="24" eb="25">
      <t>オヨ</t>
    </rPh>
    <rPh sb="26" eb="28">
      <t>センナイ</t>
    </rPh>
    <rPh sb="28" eb="30">
      <t>ツウロ</t>
    </rPh>
    <rPh sb="30" eb="32">
      <t>トソウ</t>
    </rPh>
    <rPh sb="32" eb="34">
      <t>コウジ</t>
    </rPh>
    <phoneticPr fontId="5"/>
  </si>
  <si>
    <t>サンダー掛け（１２０㎡）</t>
    <rPh sb="4" eb="5">
      <t>カ</t>
    </rPh>
    <phoneticPr fontId="5"/>
  </si>
  <si>
    <t>缶</t>
    <rPh sb="0" eb="1">
      <t>カン</t>
    </rPh>
    <phoneticPr fontId="5"/>
  </si>
  <si>
    <t>バンノー５００　         　　         T/U  １回</t>
    <phoneticPr fontId="5"/>
  </si>
  <si>
    <t>バンノー５００ 黒</t>
    <rPh sb="8" eb="9">
      <t>クロ</t>
    </rPh>
    <phoneticPr fontId="5"/>
  </si>
  <si>
    <t>アクリ800ST上塗Ｊ白 　　         全面　1回</t>
    <rPh sb="11" eb="12">
      <t>シロ</t>
    </rPh>
    <rPh sb="24" eb="26">
      <t>ゼンメン</t>
    </rPh>
    <rPh sb="28" eb="29">
      <t>カイ</t>
    </rPh>
    <phoneticPr fontId="5"/>
  </si>
  <si>
    <t>アクリ８００ST　白　</t>
    <rPh sb="9" eb="10">
      <t>シロ</t>
    </rPh>
    <phoneticPr fontId="5"/>
  </si>
  <si>
    <t>アクリ８００ST　４１０</t>
    <phoneticPr fontId="5"/>
  </si>
  <si>
    <t>アクリ８００ST　機械色</t>
    <rPh sb="9" eb="11">
      <t>キカイ</t>
    </rPh>
    <rPh sb="11" eb="12">
      <t>イロ</t>
    </rPh>
    <phoneticPr fontId="5"/>
  </si>
  <si>
    <t>アクリ８００ST　デッキ色（４ｋ）</t>
    <rPh sb="12" eb="13">
      <t>ショク</t>
    </rPh>
    <phoneticPr fontId="5"/>
  </si>
  <si>
    <t>アクリ８００ST　青　　　　（４ｋ）</t>
    <rPh sb="9" eb="10">
      <t>アオ</t>
    </rPh>
    <phoneticPr fontId="5"/>
  </si>
  <si>
    <t>（２）に含む</t>
    <rPh sb="4" eb="5">
      <t>フク</t>
    </rPh>
    <phoneticPr fontId="5"/>
  </si>
  <si>
    <t>アクリ８００ST　赤　　　　（４ｋ）</t>
    <rPh sb="9" eb="10">
      <t>アカ</t>
    </rPh>
    <phoneticPr fontId="5"/>
  </si>
  <si>
    <t>サンダー掛け（４㎡）</t>
    <rPh sb="4" eb="5">
      <t>カ</t>
    </rPh>
    <phoneticPr fontId="5"/>
  </si>
  <si>
    <t>アクリ８００ST　黄　　　　（４ｋ）</t>
    <rPh sb="9" eb="10">
      <t>キ</t>
    </rPh>
    <phoneticPr fontId="5"/>
  </si>
  <si>
    <t>エピコンシンナー</t>
    <phoneticPr fontId="5"/>
  </si>
  <si>
    <t>アクリ用シンナー</t>
    <rPh sb="3" eb="4">
      <t>ヨウ</t>
    </rPh>
    <phoneticPr fontId="5"/>
  </si>
  <si>
    <t>エポキシシンナー</t>
    <phoneticPr fontId="5"/>
  </si>
  <si>
    <t>Vトップ　TDN　カーゴブルー98　1.6kg</t>
    <phoneticPr fontId="5"/>
  </si>
  <si>
    <t>セット</t>
    <phoneticPr fontId="5"/>
  </si>
  <si>
    <t>（Vトップ　TDN　硬化剤　0.2kg付）</t>
    <rPh sb="10" eb="13">
      <t>コウカザイ</t>
    </rPh>
    <rPh sb="19" eb="20">
      <t>ツキ</t>
    </rPh>
    <phoneticPr fontId="5"/>
  </si>
  <si>
    <t>Vトップ用オートウレタンシンナー1L</t>
    <rPh sb="4" eb="5">
      <t>ヨウ</t>
    </rPh>
    <phoneticPr fontId="5"/>
  </si>
  <si>
    <t>シリコン耐熱（黒　4k）</t>
    <rPh sb="4" eb="6">
      <t>タイネツ</t>
    </rPh>
    <rPh sb="7" eb="8">
      <t>クロ</t>
    </rPh>
    <phoneticPr fontId="5"/>
  </si>
  <si>
    <t>清水タンク、雑用清水タンク塗装工事</t>
    <rPh sb="0" eb="2">
      <t>セイスイ</t>
    </rPh>
    <rPh sb="6" eb="8">
      <t>ザツヨウ</t>
    </rPh>
    <rPh sb="8" eb="10">
      <t>セイスイ</t>
    </rPh>
    <rPh sb="13" eb="15">
      <t>トソウ</t>
    </rPh>
    <rPh sb="15" eb="17">
      <t>コウジ</t>
    </rPh>
    <phoneticPr fontId="5"/>
  </si>
  <si>
    <t>クリンキーパー</t>
    <phoneticPr fontId="5"/>
  </si>
  <si>
    <t>㎏</t>
    <phoneticPr fontId="5"/>
  </si>
  <si>
    <t>マンホールパッキン</t>
    <phoneticPr fontId="5"/>
  </si>
  <si>
    <t>水質検査</t>
    <rPh sb="0" eb="2">
      <t>スイシツ</t>
    </rPh>
    <rPh sb="2" eb="4">
      <t>ケンサ</t>
    </rPh>
    <phoneticPr fontId="5"/>
  </si>
  <si>
    <t>雑用清水タンク</t>
    <rPh sb="0" eb="2">
      <t>ザツヨウ</t>
    </rPh>
    <rPh sb="2" eb="4">
      <t>セイスイ</t>
    </rPh>
    <phoneticPr fontId="5"/>
  </si>
  <si>
    <t>各部マーク記入</t>
    <rPh sb="0" eb="2">
      <t>カクブ</t>
    </rPh>
    <rPh sb="5" eb="7">
      <t>キニュウ</t>
    </rPh>
    <phoneticPr fontId="5"/>
  </si>
  <si>
    <t>塗料他</t>
    <rPh sb="0" eb="2">
      <t>トリョウ</t>
    </rPh>
    <rPh sb="2" eb="3">
      <t>タ</t>
    </rPh>
    <phoneticPr fontId="5"/>
  </si>
  <si>
    <t>フェロックス塗装工事</t>
    <rPh sb="6" eb="8">
      <t>トソウ</t>
    </rPh>
    <rPh sb="8" eb="10">
      <t>コウジ</t>
    </rPh>
    <phoneticPr fontId="5"/>
  </si>
  <si>
    <t>　緑色ネオガードスパイク　　全面1回</t>
    <rPh sb="1" eb="3">
      <t>ミドリイロ</t>
    </rPh>
    <rPh sb="14" eb="16">
      <t>ゼンメン</t>
    </rPh>
    <rPh sb="17" eb="18">
      <t>カイ</t>
    </rPh>
    <phoneticPr fontId="5"/>
  </si>
  <si>
    <t>ネオガードスパイク　緑</t>
    <rPh sb="10" eb="11">
      <t>ミドリ</t>
    </rPh>
    <phoneticPr fontId="5"/>
  </si>
  <si>
    <t>　白色ネオガードスパイク　　全面1回</t>
    <rPh sb="1" eb="3">
      <t>ハクショク</t>
    </rPh>
    <rPh sb="14" eb="16">
      <t>ゼンメン</t>
    </rPh>
    <rPh sb="17" eb="18">
      <t>カイ</t>
    </rPh>
    <phoneticPr fontId="5"/>
  </si>
  <si>
    <t>ネオガードスパイク　白</t>
    <rPh sb="10" eb="11">
      <t>シロ</t>
    </rPh>
    <phoneticPr fontId="5"/>
  </si>
  <si>
    <t>雑材</t>
    <rPh sb="0" eb="2">
      <t>ザツザイ</t>
    </rPh>
    <phoneticPr fontId="5"/>
  </si>
  <si>
    <t>塗装工事合計</t>
    <rPh sb="0" eb="2">
      <t>トソウ</t>
    </rPh>
    <rPh sb="2" eb="4">
      <t>コウジ</t>
    </rPh>
    <rPh sb="4" eb="6">
      <t>ゴウケイ</t>
    </rPh>
    <phoneticPr fontId="5"/>
  </si>
  <si>
    <t>Ⅲ</t>
    <phoneticPr fontId="5"/>
  </si>
  <si>
    <t>鉄工事</t>
    <rPh sb="0" eb="1">
      <t>テツ</t>
    </rPh>
    <rPh sb="1" eb="3">
      <t>コウジ</t>
    </rPh>
    <phoneticPr fontId="5"/>
  </si>
  <si>
    <t>錨及び錨鎖関係工事</t>
    <rPh sb="0" eb="1">
      <t>イカリ</t>
    </rPh>
    <rPh sb="1" eb="2">
      <t>オヨ</t>
    </rPh>
    <rPh sb="3" eb="4">
      <t>ビョウ</t>
    </rPh>
    <rPh sb="4" eb="5">
      <t>サ</t>
    </rPh>
    <rPh sb="5" eb="7">
      <t>カンケイ</t>
    </rPh>
    <rPh sb="7" eb="9">
      <t>コウジ</t>
    </rPh>
    <phoneticPr fontId="5"/>
  </si>
  <si>
    <t>塗料（ソリューション他）</t>
    <rPh sb="0" eb="2">
      <t>トリョウ</t>
    </rPh>
    <rPh sb="10" eb="11">
      <t>タ</t>
    </rPh>
    <phoneticPr fontId="5"/>
  </si>
  <si>
    <t>雑材（節マーク、ブリス他）</t>
    <rPh sb="0" eb="1">
      <t>ザツ</t>
    </rPh>
    <rPh sb="1" eb="2">
      <t>ザイ</t>
    </rPh>
    <rPh sb="3" eb="4">
      <t>セツ</t>
    </rPh>
    <rPh sb="11" eb="12">
      <t>タ</t>
    </rPh>
    <phoneticPr fontId="5"/>
  </si>
  <si>
    <t>鉄工事合計</t>
    <rPh sb="0" eb="1">
      <t>テツ</t>
    </rPh>
    <rPh sb="1" eb="3">
      <t>コウジ</t>
    </rPh>
    <rPh sb="3" eb="5">
      <t>ゴウケイ</t>
    </rPh>
    <phoneticPr fontId="5"/>
  </si>
  <si>
    <t>Ⅳ</t>
    <phoneticPr fontId="5"/>
  </si>
  <si>
    <t>電気工事</t>
    <rPh sb="0" eb="2">
      <t>デンキ</t>
    </rPh>
    <rPh sb="2" eb="4">
      <t>コウジ</t>
    </rPh>
    <phoneticPr fontId="5"/>
  </si>
  <si>
    <t>オートパイロット点検整備工事</t>
    <rPh sb="8" eb="10">
      <t>テンケン</t>
    </rPh>
    <rPh sb="10" eb="12">
      <t>セイビ</t>
    </rPh>
    <rPh sb="12" eb="14">
      <t>コウジ</t>
    </rPh>
    <phoneticPr fontId="5"/>
  </si>
  <si>
    <t>ジャイロコンパスCMZ700S,オートパイロット</t>
    <phoneticPr fontId="5"/>
  </si>
  <si>
    <t>PT500点検整備、作動確認、船尾舵機室管制箱(増締め、点検)及び各部作動確認</t>
    <rPh sb="5" eb="7">
      <t>テンケン</t>
    </rPh>
    <rPh sb="7" eb="9">
      <t>セイビ</t>
    </rPh>
    <rPh sb="10" eb="12">
      <t>サドウ</t>
    </rPh>
    <rPh sb="12" eb="14">
      <t>カクニン</t>
    </rPh>
    <phoneticPr fontId="5"/>
  </si>
  <si>
    <t>・支持液、絶縁液及び水銀交換</t>
    <phoneticPr fontId="5"/>
  </si>
  <si>
    <t>支持液取替V8814YK</t>
    <rPh sb="0" eb="2">
      <t>シジ</t>
    </rPh>
    <rPh sb="2" eb="3">
      <t>エキ</t>
    </rPh>
    <rPh sb="3" eb="5">
      <t>トリカエ</t>
    </rPh>
    <phoneticPr fontId="5"/>
  </si>
  <si>
    <t>㍑</t>
    <phoneticPr fontId="5"/>
  </si>
  <si>
    <t>絶縁液V8109TP及び水銀取替8109PN</t>
    <rPh sb="0" eb="2">
      <t>ゼツエン</t>
    </rPh>
    <rPh sb="2" eb="3">
      <t>エキ</t>
    </rPh>
    <rPh sb="10" eb="11">
      <t>オヨ</t>
    </rPh>
    <rPh sb="12" eb="14">
      <t>スイギン</t>
    </rPh>
    <rPh sb="14" eb="16">
      <t>トリカエ</t>
    </rPh>
    <phoneticPr fontId="5"/>
  </si>
  <si>
    <t>クリーニングキット</t>
    <phoneticPr fontId="5"/>
  </si>
  <si>
    <t>電磁ログ点検整備工事</t>
    <rPh sb="0" eb="2">
      <t>デンジ</t>
    </rPh>
    <rPh sb="4" eb="6">
      <t>テンケン</t>
    </rPh>
    <rPh sb="6" eb="8">
      <t>セイビ</t>
    </rPh>
    <rPh sb="8" eb="10">
      <t>コウジ</t>
    </rPh>
    <phoneticPr fontId="5"/>
  </si>
  <si>
    <t>　横河電子機器㈱　EML500-HV2</t>
    <rPh sb="1" eb="3">
      <t>ヨコカワ</t>
    </rPh>
    <rPh sb="3" eb="5">
      <t>デンシ</t>
    </rPh>
    <rPh sb="5" eb="7">
      <t>キキ</t>
    </rPh>
    <phoneticPr fontId="5"/>
  </si>
  <si>
    <t>　船底部センサー、マスターユニット及び</t>
    <rPh sb="1" eb="3">
      <t>センテイ</t>
    </rPh>
    <rPh sb="3" eb="4">
      <t>ブ</t>
    </rPh>
    <rPh sb="17" eb="18">
      <t>オヨ</t>
    </rPh>
    <phoneticPr fontId="5"/>
  </si>
  <si>
    <t>　指示器の点検整備、試運転時に誤差修正</t>
    <rPh sb="1" eb="4">
      <t>シジキ</t>
    </rPh>
    <rPh sb="5" eb="7">
      <t>テンケン</t>
    </rPh>
    <rPh sb="7" eb="9">
      <t>セイビ</t>
    </rPh>
    <rPh sb="10" eb="13">
      <t>シウンテン</t>
    </rPh>
    <rPh sb="13" eb="14">
      <t>ジ</t>
    </rPh>
    <rPh sb="15" eb="17">
      <t>ゴサ</t>
    </rPh>
    <rPh sb="17" eb="19">
      <t>シュウセイ</t>
    </rPh>
    <phoneticPr fontId="5"/>
  </si>
  <si>
    <t>カラー魚探点検整備工事</t>
    <rPh sb="3" eb="4">
      <t>ギョ</t>
    </rPh>
    <rPh sb="4" eb="5">
      <t>タン</t>
    </rPh>
    <rPh sb="5" eb="7">
      <t>テンケン</t>
    </rPh>
    <rPh sb="7" eb="9">
      <t>セイビ</t>
    </rPh>
    <rPh sb="9" eb="11">
      <t>コウジ</t>
    </rPh>
    <phoneticPr fontId="5"/>
  </si>
  <si>
    <t>モニター古野電気(株)FCV-1500</t>
  </si>
  <si>
    <t>火災警報感知器点検整備</t>
    <rPh sb="0" eb="2">
      <t>カサイ</t>
    </rPh>
    <rPh sb="2" eb="4">
      <t>ケイホウ</t>
    </rPh>
    <rPh sb="4" eb="7">
      <t>カンチキ</t>
    </rPh>
    <rPh sb="7" eb="9">
      <t>テンケン</t>
    </rPh>
    <rPh sb="9" eb="11">
      <t>セイビ</t>
    </rPh>
    <phoneticPr fontId="5"/>
  </si>
  <si>
    <t>雑材（検知ガスその他）</t>
    <rPh sb="0" eb="1">
      <t>ザツ</t>
    </rPh>
    <rPh sb="1" eb="2">
      <t>ザイ</t>
    </rPh>
    <rPh sb="3" eb="5">
      <t>ケンチ</t>
    </rPh>
    <rPh sb="9" eb="10">
      <t>タ</t>
    </rPh>
    <phoneticPr fontId="5"/>
  </si>
  <si>
    <t>カラーネットレコーダー点検整備復旧工事</t>
    <rPh sb="11" eb="13">
      <t>テンケン</t>
    </rPh>
    <rPh sb="13" eb="15">
      <t>セイビ</t>
    </rPh>
    <phoneticPr fontId="5"/>
  </si>
  <si>
    <t>・ネットレコーダー本体　CN-2410（送受波器整備含む）</t>
    <rPh sb="26" eb="27">
      <t>フク</t>
    </rPh>
    <phoneticPr fontId="5"/>
  </si>
  <si>
    <t>電気工事合計</t>
    <rPh sb="0" eb="2">
      <t>デンキ</t>
    </rPh>
    <rPh sb="2" eb="4">
      <t>コウジ</t>
    </rPh>
    <rPh sb="4" eb="6">
      <t>ゴウケイ</t>
    </rPh>
    <phoneticPr fontId="5"/>
  </si>
  <si>
    <t>Ⅴ</t>
    <phoneticPr fontId="5"/>
  </si>
  <si>
    <t>厨房内工事</t>
    <rPh sb="0" eb="2">
      <t>チュウボウ</t>
    </rPh>
    <rPh sb="2" eb="3">
      <t>ナイ</t>
    </rPh>
    <rPh sb="3" eb="5">
      <t>コウジ</t>
    </rPh>
    <phoneticPr fontId="5"/>
  </si>
  <si>
    <t>ディスポーザー点検整備工事</t>
    <phoneticPr fontId="5"/>
  </si>
  <si>
    <t>ディスポーザー本体(三和厨理ＳＤ－２２ＢＳ)内部のボルト及びハンマー</t>
    <phoneticPr fontId="5"/>
  </si>
  <si>
    <t>ボルト</t>
    <phoneticPr fontId="5"/>
  </si>
  <si>
    <t>個</t>
    <rPh sb="0" eb="1">
      <t>コ</t>
    </rPh>
    <phoneticPr fontId="5"/>
  </si>
  <si>
    <t>ハンマー</t>
    <phoneticPr fontId="5"/>
  </si>
  <si>
    <t>冷蔵庫、製氷器薬品洗浄及び点検整備</t>
    <phoneticPr fontId="5"/>
  </si>
  <si>
    <t>・ホシザキテーブル冷蔵庫　RT-120SNG、RT-150SNG　　　各１台</t>
    <phoneticPr fontId="5"/>
  </si>
  <si>
    <t>ファンモーターC</t>
    <phoneticPr fontId="5"/>
  </si>
  <si>
    <t>・ホシザキテーブル冷凍庫　FT-120SNG　　　　　　　　　 １台</t>
    <phoneticPr fontId="5"/>
  </si>
  <si>
    <t>凝縮器ファンモーター</t>
    <rPh sb="0" eb="3">
      <t>ギョウシュクキ</t>
    </rPh>
    <phoneticPr fontId="5"/>
  </si>
  <si>
    <t>・ホシザキ製氷器　IM-35TL-1(K12419)</t>
    <phoneticPr fontId="5"/>
  </si>
  <si>
    <t>ポンプAYパーツ</t>
    <phoneticPr fontId="5"/>
  </si>
  <si>
    <t>ドレンホース</t>
    <phoneticPr fontId="5"/>
  </si>
  <si>
    <t>凝縮器ファン</t>
    <rPh sb="0" eb="3">
      <t>ギョウシュクキ</t>
    </rPh>
    <phoneticPr fontId="5"/>
  </si>
  <si>
    <t>台</t>
    <rPh sb="0" eb="1">
      <t>ダイ</t>
    </rPh>
    <phoneticPr fontId="5"/>
  </si>
  <si>
    <t>ＬＰガス漏洩検査及び安全弁圧力検査工事</t>
    <rPh sb="4" eb="6">
      <t>ロウエイ</t>
    </rPh>
    <rPh sb="6" eb="8">
      <t>ケンサ</t>
    </rPh>
    <rPh sb="8" eb="9">
      <t>オヨ</t>
    </rPh>
    <rPh sb="10" eb="13">
      <t>アンゼンベン</t>
    </rPh>
    <rPh sb="13" eb="15">
      <t>アツリョク</t>
    </rPh>
    <rPh sb="15" eb="17">
      <t>ケンサ</t>
    </rPh>
    <rPh sb="17" eb="19">
      <t>コウジ</t>
    </rPh>
    <phoneticPr fontId="5"/>
  </si>
  <si>
    <t>厨房内工事合計</t>
    <rPh sb="0" eb="2">
      <t>チュウボウ</t>
    </rPh>
    <rPh sb="2" eb="3">
      <t>ナイ</t>
    </rPh>
    <rPh sb="3" eb="5">
      <t>コウジ</t>
    </rPh>
    <rPh sb="5" eb="7">
      <t>ゴウケイ</t>
    </rPh>
    <phoneticPr fontId="5"/>
  </si>
  <si>
    <t>甲板部 純工事費　計　①</t>
    <rPh sb="0" eb="1">
      <t>コウ</t>
    </rPh>
    <rPh sb="1" eb="2">
      <t>イタ</t>
    </rPh>
    <rPh sb="2" eb="3">
      <t>ブ</t>
    </rPh>
    <rPh sb="4" eb="5">
      <t>ジュン</t>
    </rPh>
    <rPh sb="5" eb="6">
      <t>タクミ</t>
    </rPh>
    <rPh sb="6" eb="7">
      <t>コト</t>
    </rPh>
    <rPh sb="7" eb="8">
      <t>ヒ</t>
    </rPh>
    <rPh sb="9" eb="10">
      <t>ケイ</t>
    </rPh>
    <phoneticPr fontId="5"/>
  </si>
  <si>
    <t>サンダー掛け　1回</t>
    <rPh sb="4" eb="5">
      <t>カ</t>
    </rPh>
    <rPh sb="8" eb="9">
      <t>カイ</t>
    </rPh>
    <phoneticPr fontId="5"/>
  </si>
  <si>
    <t>エピコンジンクリッチプライマー   1回</t>
    <rPh sb="19" eb="20">
      <t>カイ</t>
    </rPh>
    <phoneticPr fontId="5"/>
  </si>
  <si>
    <t>清水タンク</t>
    <rPh sb="0" eb="2">
      <t>セイスイ</t>
    </rPh>
    <phoneticPr fontId="5"/>
  </si>
  <si>
    <t xml:space="preserve">    F.P.T （船首バラストタンク）     11.95 トン</t>
    <phoneticPr fontId="5"/>
  </si>
  <si>
    <t xml:space="preserve">    F.W.T（船尾左舷清水タンク）      3.42 トン</t>
    <phoneticPr fontId="5"/>
  </si>
  <si>
    <t xml:space="preserve">    F.W.T（船尾右舷清水タンク）      3.42 トン</t>
    <phoneticPr fontId="5"/>
  </si>
  <si>
    <t xml:space="preserve">    D.W.T（船尾左舷雑用清水タンク） 3.22 トン</t>
    <rPh sb="12" eb="13">
      <t>ヒダリ</t>
    </rPh>
    <phoneticPr fontId="5"/>
  </si>
  <si>
    <t xml:space="preserve">    D.W.T（船尾右舷雑用清水タンク） 3.22 トン</t>
    <phoneticPr fontId="5"/>
  </si>
  <si>
    <t>船尾マスト梯子</t>
    <rPh sb="0" eb="2">
      <t>センビ</t>
    </rPh>
    <rPh sb="5" eb="7">
      <t>ハシゴ</t>
    </rPh>
    <phoneticPr fontId="5"/>
  </si>
  <si>
    <t>剥離箇所溶接修理</t>
    <rPh sb="0" eb="2">
      <t>ハクリ</t>
    </rPh>
    <rPh sb="2" eb="4">
      <t>カショ</t>
    </rPh>
    <rPh sb="4" eb="6">
      <t>ヨウセツ</t>
    </rPh>
    <rPh sb="6" eb="8">
      <t>シュウリ</t>
    </rPh>
    <phoneticPr fontId="4"/>
  </si>
  <si>
    <t>錆止め及び上塗り塗装</t>
    <rPh sb="0" eb="2">
      <t>サビド</t>
    </rPh>
    <rPh sb="3" eb="4">
      <t>オヨ</t>
    </rPh>
    <rPh sb="5" eb="7">
      <t>ウワヌ</t>
    </rPh>
    <rPh sb="8" eb="10">
      <t>トソウ</t>
    </rPh>
    <phoneticPr fontId="5"/>
  </si>
  <si>
    <t>トロールウィンチ内側チェーンカバー作成</t>
    <rPh sb="8" eb="10">
      <t>ウチガワ</t>
    </rPh>
    <rPh sb="17" eb="19">
      <t>サクセイ</t>
    </rPh>
    <phoneticPr fontId="5"/>
  </si>
  <si>
    <t>プロパンガス室扉整備</t>
    <rPh sb="6" eb="7">
      <t>シツ</t>
    </rPh>
    <rPh sb="7" eb="8">
      <t>トビラ</t>
    </rPh>
    <rPh sb="8" eb="10">
      <t>セイビ</t>
    </rPh>
    <phoneticPr fontId="5"/>
  </si>
  <si>
    <t>パッキン交換</t>
    <rPh sb="4" eb="6">
      <t>コウカン</t>
    </rPh>
    <phoneticPr fontId="5"/>
  </si>
  <si>
    <t>腐食箇所サンダー掛け及び錆止め塗装</t>
    <rPh sb="0" eb="2">
      <t>フショク</t>
    </rPh>
    <rPh sb="2" eb="4">
      <t>カショ</t>
    </rPh>
    <rPh sb="8" eb="9">
      <t>カ</t>
    </rPh>
    <rPh sb="10" eb="11">
      <t>オヨ</t>
    </rPh>
    <rPh sb="12" eb="14">
      <t>サビド</t>
    </rPh>
    <rPh sb="15" eb="17">
      <t>トソウ</t>
    </rPh>
    <phoneticPr fontId="4"/>
  </si>
  <si>
    <t>腐食進行箇所肉盛溶接</t>
    <rPh sb="0" eb="2">
      <t>フショク</t>
    </rPh>
    <rPh sb="2" eb="4">
      <t>シンコウ</t>
    </rPh>
    <rPh sb="4" eb="6">
      <t>カショ</t>
    </rPh>
    <rPh sb="6" eb="8">
      <t>ニクモ</t>
    </rPh>
    <rPh sb="8" eb="10">
      <t>ヨウセツ</t>
    </rPh>
    <phoneticPr fontId="5"/>
  </si>
  <si>
    <t>船側ポールド周り腐食箇所修理</t>
    <rPh sb="0" eb="2">
      <t>センソク</t>
    </rPh>
    <rPh sb="6" eb="7">
      <t>マワ</t>
    </rPh>
    <rPh sb="8" eb="12">
      <t>フショクカショ</t>
    </rPh>
    <rPh sb="12" eb="14">
      <t>シュウリ</t>
    </rPh>
    <phoneticPr fontId="5"/>
  </si>
  <si>
    <t>エア抜きヘッド交換他</t>
    <rPh sb="2" eb="3">
      <t>ヌ</t>
    </rPh>
    <rPh sb="7" eb="9">
      <t>コウカン</t>
    </rPh>
    <rPh sb="9" eb="10">
      <t>ホカ</t>
    </rPh>
    <phoneticPr fontId="5"/>
  </si>
  <si>
    <t>空気管頭　65A　グースネック型</t>
    <rPh sb="0" eb="2">
      <t>クウキ</t>
    </rPh>
    <rPh sb="2" eb="4">
      <t>カントウ</t>
    </rPh>
    <rPh sb="15" eb="16">
      <t>カタ</t>
    </rPh>
    <phoneticPr fontId="5"/>
  </si>
  <si>
    <t>雑材(薬品洗浄、庫内清掃他)</t>
    <rPh sb="0" eb="2">
      <t>ザツザイ</t>
    </rPh>
    <rPh sb="3" eb="5">
      <t>ヤクヒン</t>
    </rPh>
    <rPh sb="5" eb="7">
      <t>センジョウ</t>
    </rPh>
    <rPh sb="8" eb="10">
      <t>コナイ</t>
    </rPh>
    <rPh sb="10" eb="12">
      <t>セイソウ</t>
    </rPh>
    <rPh sb="12" eb="13">
      <t>ホカ</t>
    </rPh>
    <phoneticPr fontId="5"/>
  </si>
  <si>
    <t>船底栓、海水箱、スラスタカバー、ADCPカバー解放復旧含</t>
    <rPh sb="0" eb="2">
      <t>センテイ</t>
    </rPh>
    <rPh sb="2" eb="3">
      <t>セン</t>
    </rPh>
    <rPh sb="4" eb="6">
      <t>カイスイ</t>
    </rPh>
    <rPh sb="6" eb="7">
      <t>バコ</t>
    </rPh>
    <phoneticPr fontId="5"/>
  </si>
  <si>
    <t>バンノー５００(80㎡)     全面  1回</t>
    <rPh sb="17" eb="19">
      <t>ゼンメン</t>
    </rPh>
    <rPh sb="22" eb="23">
      <t>カイ</t>
    </rPh>
    <phoneticPr fontId="5"/>
  </si>
  <si>
    <t>ウォーターウェイ塗装工事</t>
    <rPh sb="8" eb="10">
      <t>トソウ</t>
    </rPh>
    <rPh sb="10" eb="12">
      <t>コウジ</t>
    </rPh>
    <phoneticPr fontId="5"/>
  </si>
  <si>
    <t>数　量</t>
    <rPh sb="0" eb="1">
      <t>スウ</t>
    </rPh>
    <rPh sb="2" eb="3">
      <t>リョウ</t>
    </rPh>
    <phoneticPr fontId="5"/>
  </si>
  <si>
    <t>式</t>
    <rPh sb="0" eb="1">
      <t>シキ</t>
    </rPh>
    <phoneticPr fontId="4"/>
  </si>
  <si>
    <t>波止弁及び付属配管取り外し点検整備</t>
    <rPh sb="0" eb="2">
      <t>ハト</t>
    </rPh>
    <rPh sb="2" eb="3">
      <t>ベン</t>
    </rPh>
    <rPh sb="3" eb="4">
      <t>オヨ</t>
    </rPh>
    <rPh sb="5" eb="7">
      <t>フゾク</t>
    </rPh>
    <rPh sb="7" eb="9">
      <t>ハイカン</t>
    </rPh>
    <rPh sb="9" eb="10">
      <t>ト</t>
    </rPh>
    <rPh sb="11" eb="12">
      <t>ハズ</t>
    </rPh>
    <rPh sb="13" eb="15">
      <t>テンケン</t>
    </rPh>
    <rPh sb="15" eb="17">
      <t>セイビ</t>
    </rPh>
    <phoneticPr fontId="4"/>
  </si>
  <si>
    <t>取付座面確認不良時は肉盛修正後取付</t>
    <rPh sb="0" eb="2">
      <t>トリツケ</t>
    </rPh>
    <rPh sb="2" eb="4">
      <t>ザメン</t>
    </rPh>
    <rPh sb="4" eb="6">
      <t>カクニン</t>
    </rPh>
    <rPh sb="6" eb="8">
      <t>フリョウ</t>
    </rPh>
    <rPh sb="8" eb="9">
      <t>ジ</t>
    </rPh>
    <rPh sb="10" eb="12">
      <t>ニクモ</t>
    </rPh>
    <rPh sb="12" eb="15">
      <t>シュウセイゴ</t>
    </rPh>
    <rPh sb="15" eb="17">
      <t>トリツケ</t>
    </rPh>
    <phoneticPr fontId="4"/>
  </si>
  <si>
    <t>取付パッキン類交換</t>
    <rPh sb="0" eb="2">
      <t>トリツケ</t>
    </rPh>
    <rPh sb="6" eb="7">
      <t>ルイ</t>
    </rPh>
    <rPh sb="7" eb="9">
      <t>コウカン</t>
    </rPh>
    <phoneticPr fontId="4"/>
  </si>
  <si>
    <t>雑材</t>
    <rPh sb="0" eb="1">
      <t>ザツ</t>
    </rPh>
    <rPh sb="1" eb="2">
      <t>ザイ</t>
    </rPh>
    <phoneticPr fontId="4"/>
  </si>
  <si>
    <t>雑材</t>
    <rPh sb="0" eb="2">
      <t>ザツザイ</t>
    </rPh>
    <phoneticPr fontId="4"/>
  </si>
  <si>
    <t>補修作業</t>
    <rPh sb="0" eb="2">
      <t>ホシュウ</t>
    </rPh>
    <rPh sb="2" eb="4">
      <t>サギョウ</t>
    </rPh>
    <phoneticPr fontId="4"/>
  </si>
  <si>
    <t>　腐食箇所サンダー掛け</t>
    <rPh sb="1" eb="5">
      <t>フショクカショ</t>
    </rPh>
    <rPh sb="9" eb="10">
      <t>カ</t>
    </rPh>
    <phoneticPr fontId="5"/>
  </si>
  <si>
    <t>　腐食進行箇所肉盛溶接</t>
    <rPh sb="1" eb="7">
      <t>フショクシンコウカショ</t>
    </rPh>
    <rPh sb="7" eb="9">
      <t>ニクモ</t>
    </rPh>
    <rPh sb="9" eb="11">
      <t>ヨウセツ</t>
    </rPh>
    <phoneticPr fontId="5"/>
  </si>
  <si>
    <t>補修後作業</t>
    <rPh sb="0" eb="3">
      <t>ホシュウゴ</t>
    </rPh>
    <rPh sb="3" eb="5">
      <t>サギョウ</t>
    </rPh>
    <phoneticPr fontId="4"/>
  </si>
  <si>
    <t>　サンダー掛け　1回</t>
    <rPh sb="5" eb="6">
      <t>カ</t>
    </rPh>
    <rPh sb="9" eb="10">
      <t>カイ</t>
    </rPh>
    <phoneticPr fontId="5"/>
  </si>
  <si>
    <t>　エピコンジンクリッチプライマー   1回</t>
    <rPh sb="20" eb="21">
      <t>カイ</t>
    </rPh>
    <phoneticPr fontId="5"/>
  </si>
  <si>
    <t>　バンノー５００　　　　　１回</t>
    <rPh sb="14" eb="15">
      <t>カイ</t>
    </rPh>
    <phoneticPr fontId="5"/>
  </si>
  <si>
    <t>　アクリ８００ST上塗Ｊ白　全面2回</t>
    <rPh sb="9" eb="10">
      <t>ウエ</t>
    </rPh>
    <rPh sb="10" eb="11">
      <t>ヌ</t>
    </rPh>
    <rPh sb="12" eb="13">
      <t>シロ</t>
    </rPh>
    <rPh sb="14" eb="16">
      <t>ゼンメン</t>
    </rPh>
    <rPh sb="17" eb="18">
      <t>カイ</t>
    </rPh>
    <phoneticPr fontId="5"/>
  </si>
  <si>
    <t>工数</t>
    <rPh sb="0" eb="1">
      <t>コウ</t>
    </rPh>
    <phoneticPr fontId="5"/>
  </si>
  <si>
    <r>
      <t>品　　　　　　　　名
PARTS　</t>
    </r>
    <r>
      <rPr>
        <sz val="11"/>
        <color theme="1"/>
        <rFont val="ＭＳ Ｐゴシック"/>
        <family val="3"/>
        <charset val="128"/>
        <scheme val="minor"/>
      </rPr>
      <t>NUMBER</t>
    </r>
    <rPh sb="0" eb="1">
      <t>シナ</t>
    </rPh>
    <rPh sb="9" eb="10">
      <t>メイ</t>
    </rPh>
    <phoneticPr fontId="5"/>
  </si>
  <si>
    <t>うち工事部品
小計</t>
    <rPh sb="2" eb="4">
      <t>コウジ</t>
    </rPh>
    <rPh sb="4" eb="6">
      <t>ブヒン</t>
    </rPh>
    <rPh sb="7" eb="9">
      <t>ショウケイ</t>
    </rPh>
    <phoneticPr fontId="5"/>
  </si>
  <si>
    <t>主機関整備　　　　（ヤンマーＴ２４０ＥＴ２　　1300PS）　1基</t>
    <rPh sb="0" eb="2">
      <t>シュキ</t>
    </rPh>
    <rPh sb="2" eb="3">
      <t>カン</t>
    </rPh>
    <rPh sb="3" eb="5">
      <t>セイビ</t>
    </rPh>
    <rPh sb="32" eb="33">
      <t>キ</t>
    </rPh>
    <phoneticPr fontId="5"/>
  </si>
  <si>
    <t>シリンダーカバー工事</t>
    <rPh sb="8" eb="10">
      <t>コウジ</t>
    </rPh>
    <phoneticPr fontId="5"/>
  </si>
  <si>
    <r>
      <rPr>
        <sz val="8"/>
        <color theme="1"/>
        <rFont val="ＭＳ Ｐゴシック"/>
        <family val="3"/>
        <charset val="128"/>
        <scheme val="minor"/>
      </rPr>
      <t>ｼﾘﾝﾀﾞｰｶﾊﾞｰﾊﾟｯｷﾝ1.0 SUS304</t>
    </r>
    <r>
      <rPr>
        <sz val="9"/>
        <color theme="1"/>
        <rFont val="ＭＳ Ｐゴシック"/>
        <family val="3"/>
        <charset val="128"/>
        <scheme val="minor"/>
      </rPr>
      <t xml:space="preserve">
１３４６７３－０１３４</t>
    </r>
    <r>
      <rPr>
        <sz val="10"/>
        <color theme="1"/>
        <rFont val="ＭＳ Ｐゴシック"/>
        <family val="3"/>
        <charset val="128"/>
        <scheme val="minor"/>
      </rPr>
      <t>１</t>
    </r>
    <phoneticPr fontId="5"/>
  </si>
  <si>
    <t>（１）シリンダカバー取外し、分解</t>
    <phoneticPr fontId="5"/>
  </si>
  <si>
    <t>水口Ｏリング（上）　P-22A　
２４３１６－３５０２２０</t>
    <rPh sb="0" eb="2">
      <t>ミズグチ</t>
    </rPh>
    <rPh sb="7" eb="8">
      <t>ウエ</t>
    </rPh>
    <phoneticPr fontId="5"/>
  </si>
  <si>
    <t>本</t>
    <rPh sb="0" eb="1">
      <t>ホン</t>
    </rPh>
    <phoneticPr fontId="4"/>
  </si>
  <si>
    <t>（２）カバー洗浄・カーボン除去掃除</t>
    <rPh sb="13" eb="15">
      <t>ジョキョ</t>
    </rPh>
    <rPh sb="15" eb="17">
      <t>ソウジ</t>
    </rPh>
    <phoneticPr fontId="5"/>
  </si>
  <si>
    <t>水口Ｏリング（下）　P-20　
２４３１１－０００２００</t>
    <rPh sb="0" eb="2">
      <t>ミズグチ</t>
    </rPh>
    <rPh sb="7" eb="8">
      <t>シタ</t>
    </rPh>
    <phoneticPr fontId="5"/>
  </si>
  <si>
    <t>（３）水圧テスト（0.4MPA）</t>
    <phoneticPr fontId="4"/>
  </si>
  <si>
    <r>
      <rPr>
        <sz val="9"/>
        <color theme="1"/>
        <rFont val="ＭＳ Ｐゴシック"/>
        <family val="3"/>
        <charset val="128"/>
        <scheme val="minor"/>
      </rPr>
      <t>弁腕サポート台OﾘﾝｸﾞP-10</t>
    </r>
    <r>
      <rPr>
        <sz val="10"/>
        <color theme="1"/>
        <rFont val="ＭＳ Ｐゴシック"/>
        <family val="3"/>
        <charset val="128"/>
        <scheme val="minor"/>
      </rPr>
      <t xml:space="preserve">
２４３１１－０００１００</t>
    </r>
    <rPh sb="0" eb="2">
      <t>ベンワン</t>
    </rPh>
    <rPh sb="6" eb="7">
      <t>ダイ</t>
    </rPh>
    <phoneticPr fontId="5"/>
  </si>
  <si>
    <t>（４）組立・復旧</t>
    <rPh sb="3" eb="5">
      <t>クミタテ</t>
    </rPh>
    <rPh sb="6" eb="8">
      <t>フッキュウ</t>
    </rPh>
    <phoneticPr fontId="4"/>
  </si>
  <si>
    <t>高圧管用ホルダーOリング（上）　
２４３２６－０００３００（G-30）</t>
    <rPh sb="0" eb="2">
      <t>コウアツ</t>
    </rPh>
    <rPh sb="2" eb="4">
      <t>カンヨウ</t>
    </rPh>
    <rPh sb="13" eb="14">
      <t>ウエ</t>
    </rPh>
    <phoneticPr fontId="4"/>
  </si>
  <si>
    <t>高圧管用ホルダーOリング（下）　
２４３１６－０００２００（P-２０）</t>
    <rPh sb="0" eb="2">
      <t>コウアツ</t>
    </rPh>
    <rPh sb="2" eb="4">
      <t>カンヨウ</t>
    </rPh>
    <rPh sb="13" eb="14">
      <t>シタ</t>
    </rPh>
    <phoneticPr fontId="4"/>
  </si>
  <si>
    <t xml:space="preserve">吸気ガスケット
４３４００－００３４９０                                   </t>
    <phoneticPr fontId="4"/>
  </si>
  <si>
    <t>枚</t>
    <rPh sb="0" eb="1">
      <t>マイ</t>
    </rPh>
    <phoneticPr fontId="4"/>
  </si>
  <si>
    <t xml:space="preserve">排気ガスケット
１４７６７３－１３２５０                              </t>
    <phoneticPr fontId="4"/>
  </si>
  <si>
    <t>ヘッド盲蓋パッキン
１４６６１３－１１７１１</t>
    <phoneticPr fontId="4"/>
  </si>
  <si>
    <t>ヘッド盲蓋カバー（シリンダヘッド
１４６６１３－１１７００</t>
    <phoneticPr fontId="4"/>
  </si>
  <si>
    <t>過給機ガス入口パッキン
４３４００－００３５００</t>
    <rPh sb="0" eb="3">
      <t>カキュウキ</t>
    </rPh>
    <rPh sb="5" eb="7">
      <t>イリグチ</t>
    </rPh>
    <phoneticPr fontId="4"/>
  </si>
  <si>
    <t xml:space="preserve">始動弁パッキン                           １５０６２３－７１０９０ </t>
    <phoneticPr fontId="4"/>
  </si>
  <si>
    <t>始動弁Ｏリング　　　　　　　　　　　　　　　　　　　　　　　　　　　　　　　　　　　　　　　　　　　　　　 ２４３１６－０００４２０</t>
    <phoneticPr fontId="4"/>
  </si>
  <si>
    <t>シリンダー側蓋パッキン
１５０６２３－０１４３３</t>
    <phoneticPr fontId="4"/>
  </si>
  <si>
    <t>弁腕室パッキン
１３４６７３－１１３１１</t>
    <rPh sb="0" eb="1">
      <t>ベン</t>
    </rPh>
    <rPh sb="1" eb="2">
      <t>ワン</t>
    </rPh>
    <rPh sb="2" eb="3">
      <t>シツ</t>
    </rPh>
    <phoneticPr fontId="5"/>
  </si>
  <si>
    <t>弁腕室蓋パッキン
１３４６７３－１１８３０</t>
    <phoneticPr fontId="4"/>
  </si>
  <si>
    <t>高圧管用オイルシール
１３４６７３－１１９３１</t>
    <rPh sb="0" eb="2">
      <t>コウアツ</t>
    </rPh>
    <rPh sb="2" eb="4">
      <t>カンヨウ</t>
    </rPh>
    <phoneticPr fontId="4"/>
  </si>
  <si>
    <t>個</t>
    <rPh sb="0" eb="1">
      <t>コ</t>
    </rPh>
    <phoneticPr fontId="4"/>
  </si>
  <si>
    <t>過給機ｽｲｺﾐﾌｨﾙﾀｰ
XNN43N33N48</t>
    <rPh sb="0" eb="3">
      <t>カキュウキ</t>
    </rPh>
    <phoneticPr fontId="4"/>
  </si>
  <si>
    <t>ｲﾝｼﾞｹｰﾀｰｺｯｸ取付ﾊﾟｯｷﾝ
２３４１４－１２００００</t>
    <rPh sb="11" eb="13">
      <t>トリツケ</t>
    </rPh>
    <phoneticPr fontId="4"/>
  </si>
  <si>
    <t>ｼｰﾙﾜｯｼｬｰ（ﾌｯｿSPCｺﾏﾙ20
１５３６７２－５９９７０</t>
    <phoneticPr fontId="4"/>
  </si>
  <si>
    <t>ﾊﾟｯｷﾝ（ﾏﾙ 20ｘ1.5
２３４１５－２０１５００</t>
    <phoneticPr fontId="4"/>
  </si>
  <si>
    <t>ﾊﾟｯｷﾝ（ﾏﾙ 28ｘ1.0
２３４１４－２８００００</t>
    <phoneticPr fontId="4"/>
  </si>
  <si>
    <t>ﾊﾟｯｷﾝ（ﾏﾙ 20ｘ1.0
２３４１４－２０００００</t>
    <phoneticPr fontId="4"/>
  </si>
  <si>
    <t>ウエス他</t>
    <rPh sb="3" eb="4">
      <t>ホカ</t>
    </rPh>
    <phoneticPr fontId="4"/>
  </si>
  <si>
    <t>小　計</t>
    <rPh sb="0" eb="1">
      <t>ショウ</t>
    </rPh>
    <rPh sb="2" eb="3">
      <t>ケイ</t>
    </rPh>
    <phoneticPr fontId="4"/>
  </si>
  <si>
    <t>吸排気弁及び動弁装置工事</t>
    <rPh sb="0" eb="1">
      <t>キュウ</t>
    </rPh>
    <rPh sb="1" eb="4">
      <t>ハイキベン</t>
    </rPh>
    <rPh sb="4" eb="5">
      <t>オヨ</t>
    </rPh>
    <rPh sb="6" eb="7">
      <t>ドウ</t>
    </rPh>
    <rPh sb="7" eb="10">
      <t>ベンソウチ</t>
    </rPh>
    <rPh sb="10" eb="12">
      <t>コウジ</t>
    </rPh>
    <phoneticPr fontId="5"/>
  </si>
  <si>
    <t>（１）吸排気弁分解洗浄、摺合わせ</t>
    <phoneticPr fontId="4"/>
  </si>
  <si>
    <t>ステムシール　　　　　　　　　　　　　１４７６４４－１１５８１</t>
    <phoneticPr fontId="5"/>
  </si>
  <si>
    <t>（２）組立・復旧</t>
    <phoneticPr fontId="4"/>
  </si>
  <si>
    <t>その他雑材</t>
    <rPh sb="2" eb="3">
      <t>タ</t>
    </rPh>
    <rPh sb="3" eb="5">
      <t>ザツザイ</t>
    </rPh>
    <phoneticPr fontId="4"/>
  </si>
  <si>
    <t>燃料油及び潤滑油こし器掃除</t>
    <rPh sb="0" eb="3">
      <t>ネンリョウユ</t>
    </rPh>
    <rPh sb="3" eb="4">
      <t>オヨ</t>
    </rPh>
    <rPh sb="5" eb="8">
      <t>ジュンカツユ</t>
    </rPh>
    <rPh sb="10" eb="11">
      <t>キ</t>
    </rPh>
    <rPh sb="11" eb="13">
      <t>ソウジ</t>
    </rPh>
    <phoneticPr fontId="4"/>
  </si>
  <si>
    <t>①第１FO濾器　②第２FO濾器　③FO流量計 
④第１LO濾器　⑤第２LO濾器　</t>
    <phoneticPr fontId="4"/>
  </si>
  <si>
    <t>燃料油第1こし器　　　　　　　　　　　　　　　　　　　　　　　　　　　Ｏﾘﾝｸﾞ(蓋用）　G-105
２４３２６－００１０５０</t>
    <rPh sb="0" eb="3">
      <t>ネンリョウユ</t>
    </rPh>
    <rPh sb="3" eb="5">
      <t>ダイイチ</t>
    </rPh>
    <rPh sb="7" eb="8">
      <t>キ</t>
    </rPh>
    <rPh sb="41" eb="43">
      <t>フタヨウ</t>
    </rPh>
    <phoneticPr fontId="4"/>
  </si>
  <si>
    <r>
      <t xml:space="preserve">燃料油第２こし器　　　　　　　　　　　　　　　　　　　　　　　　締付けパッキン
</t>
    </r>
    <r>
      <rPr>
        <sz val="9"/>
        <color theme="1"/>
        <rFont val="ＭＳ Ｐゴシック"/>
        <family val="3"/>
        <charset val="128"/>
      </rPr>
      <t>20-PE/B-#1LE-1-X/D A-18</t>
    </r>
    <rPh sb="0" eb="3">
      <t>ネンリョウユ</t>
    </rPh>
    <rPh sb="3" eb="4">
      <t>ダイ</t>
    </rPh>
    <rPh sb="7" eb="8">
      <t>キ</t>
    </rPh>
    <rPh sb="32" eb="34">
      <t>シメツ</t>
    </rPh>
    <phoneticPr fontId="4"/>
  </si>
  <si>
    <t>燃料油第２こし器　　　　　　　　　　　　　　　　　　　　パッキン（ケース座用）
１３７６００－５５９１０</t>
    <rPh sb="0" eb="3">
      <t>ネンリョウユ</t>
    </rPh>
    <rPh sb="3" eb="4">
      <t>ダイ</t>
    </rPh>
    <rPh sb="7" eb="8">
      <t>キ</t>
    </rPh>
    <rPh sb="36" eb="37">
      <t>ザ</t>
    </rPh>
    <rPh sb="37" eb="38">
      <t>ヨウ</t>
    </rPh>
    <phoneticPr fontId="4"/>
  </si>
  <si>
    <t>潤滑油第１こし器
24321-001500
Oリング(蓋用）</t>
    <rPh sb="0" eb="3">
      <t>ジュンカツユ</t>
    </rPh>
    <rPh sb="3" eb="5">
      <t>ダイイチ</t>
    </rPh>
    <rPh sb="7" eb="8">
      <t>キ</t>
    </rPh>
    <rPh sb="27" eb="29">
      <t>フタヨウ</t>
    </rPh>
    <phoneticPr fontId="4"/>
  </si>
  <si>
    <t>潤滑油第２こし器
24321-001500
Oリング（蓋用）</t>
    <rPh sb="0" eb="3">
      <t>ジュンカツユ</t>
    </rPh>
    <rPh sb="3" eb="4">
      <t>ダイ</t>
    </rPh>
    <rPh sb="7" eb="8">
      <t>キ</t>
    </rPh>
    <rPh sb="27" eb="29">
      <t>フタヨウ</t>
    </rPh>
    <phoneticPr fontId="4"/>
  </si>
  <si>
    <t>その他,雑材</t>
    <rPh sb="2" eb="3">
      <t>タ</t>
    </rPh>
    <rPh sb="4" eb="5">
      <t>ザツ</t>
    </rPh>
    <rPh sb="5" eb="6">
      <t>ザイ</t>
    </rPh>
    <phoneticPr fontId="5"/>
  </si>
  <si>
    <t>主機関、燃料噴射弁整備</t>
    <rPh sb="0" eb="3">
      <t>シュキカン</t>
    </rPh>
    <rPh sb="4" eb="6">
      <t>ネンリョウ</t>
    </rPh>
    <rPh sb="6" eb="8">
      <t>フンシャ</t>
    </rPh>
    <rPh sb="8" eb="9">
      <t>ベン</t>
    </rPh>
    <rPh sb="9" eb="11">
      <t>セイビ</t>
    </rPh>
    <phoneticPr fontId="4"/>
  </si>
  <si>
    <t>（１）分解掃除、部品交換、組立</t>
  </si>
  <si>
    <t>ノズルチップ　　　　　　　　　(151624-53000)</t>
    <phoneticPr fontId="4"/>
  </si>
  <si>
    <t>（２）噴射圧力調整</t>
  </si>
  <si>
    <t>銅パッキン　　　　　　　　　　　　　　　　(23414-120000)</t>
    <phoneticPr fontId="4"/>
  </si>
  <si>
    <t>平行ピン　　　　　　　　　　　　　　　　　(138613-53200)</t>
    <phoneticPr fontId="4"/>
  </si>
  <si>
    <t>本船にて用意</t>
    <rPh sb="0" eb="2">
      <t>ホンセン</t>
    </rPh>
    <rPh sb="4" eb="6">
      <t>ヨウイ</t>
    </rPh>
    <phoneticPr fontId="4"/>
  </si>
  <si>
    <t>Ｏリング　　　　　　　　　　　　　　　　　　(24316-000420)</t>
    <phoneticPr fontId="4"/>
  </si>
  <si>
    <t>Ｏリング　　　　　　　　　　　　　　　　　　(24316-000440)</t>
    <phoneticPr fontId="4"/>
  </si>
  <si>
    <t>継ぎ手Ｏリング　　　　　　　　(24312-000180)</t>
    <phoneticPr fontId="4"/>
  </si>
  <si>
    <t>5</t>
    <phoneticPr fontId="4"/>
  </si>
  <si>
    <t>各主要箇所の計測及び探傷検査施行</t>
    <rPh sb="0" eb="1">
      <t>カク</t>
    </rPh>
    <rPh sb="1" eb="3">
      <t>シュヨウ</t>
    </rPh>
    <rPh sb="3" eb="5">
      <t>カショ</t>
    </rPh>
    <rPh sb="6" eb="8">
      <t>ケイソク</t>
    </rPh>
    <rPh sb="8" eb="9">
      <t>オヨ</t>
    </rPh>
    <rPh sb="14" eb="16">
      <t>セコウ</t>
    </rPh>
    <phoneticPr fontId="4"/>
  </si>
  <si>
    <t>（１）主要箇所計測</t>
    <rPh sb="3" eb="5">
      <t>シュヨウ</t>
    </rPh>
    <rPh sb="5" eb="7">
      <t>カショ</t>
    </rPh>
    <rPh sb="7" eb="9">
      <t>ケイソク</t>
    </rPh>
    <phoneticPr fontId="4"/>
  </si>
  <si>
    <t>雑材一式</t>
    <rPh sb="0" eb="2">
      <t>ザツザイ</t>
    </rPh>
    <rPh sb="2" eb="3">
      <t>イチ</t>
    </rPh>
    <rPh sb="3" eb="4">
      <t>シキ</t>
    </rPh>
    <phoneticPr fontId="4"/>
  </si>
  <si>
    <t>①クランクデフレクション　　    　　　　計測（上架前・下架後・試運転後）</t>
    <phoneticPr fontId="4"/>
  </si>
  <si>
    <t>②吸排気弁棒    外径２ヵ所　　　　　計測</t>
    <rPh sb="14" eb="15">
      <t>ショ</t>
    </rPh>
    <phoneticPr fontId="4"/>
  </si>
  <si>
    <t xml:space="preserve">③吸排気弁案内　内径２ヵ所　 　　　計測 </t>
    <rPh sb="12" eb="13">
      <t>ショ</t>
    </rPh>
    <phoneticPr fontId="4"/>
  </si>
  <si>
    <t>④吸排気弁座当たり外径　　　　　　計測 (摺合わせ後計測）</t>
    <phoneticPr fontId="4"/>
  </si>
  <si>
    <t>⑤吸排気弁厚さ　　 　　　　　 　　　計測 (摺合わせ後計測）</t>
    <phoneticPr fontId="4"/>
  </si>
  <si>
    <t>⑥吸排気弁座シート巾        　 　　計測 (摺合わせ後計測）</t>
    <phoneticPr fontId="4"/>
  </si>
  <si>
    <t>⑦吸排気弁腕メタル隙間    　   　　計測</t>
    <rPh sb="1" eb="5">
      <t>キュウハイキベン</t>
    </rPh>
    <rPh sb="5" eb="6">
      <t>ワン</t>
    </rPh>
    <phoneticPr fontId="4"/>
  </si>
  <si>
    <t>⑧船尾管隙間  　　　　　  　　 　　　 　計測（上架直後）</t>
    <phoneticPr fontId="4"/>
  </si>
  <si>
    <t>（２）主要箇所の探傷検査（カラーチェック）施行 （工費は計測工事に含む）</t>
    <rPh sb="3" eb="5">
      <t>シュヨウ</t>
    </rPh>
    <rPh sb="5" eb="7">
      <t>カショ</t>
    </rPh>
    <rPh sb="8" eb="10">
      <t>タンショウ</t>
    </rPh>
    <rPh sb="10" eb="12">
      <t>ケンサ</t>
    </rPh>
    <rPh sb="25" eb="27">
      <t>コウヒ</t>
    </rPh>
    <rPh sb="28" eb="30">
      <t>ケイソク</t>
    </rPh>
    <rPh sb="30" eb="32">
      <t>コウジ</t>
    </rPh>
    <rPh sb="33" eb="34">
      <t>フク</t>
    </rPh>
    <phoneticPr fontId="4"/>
  </si>
  <si>
    <t xml:space="preserve"> ① シリンダカバー燃焼面</t>
    <phoneticPr fontId="4"/>
  </si>
  <si>
    <t>カラチェックスプレーSet</t>
    <phoneticPr fontId="4"/>
  </si>
  <si>
    <t>組</t>
    <rPh sb="0" eb="1">
      <t>クミ</t>
    </rPh>
    <phoneticPr fontId="4"/>
  </si>
  <si>
    <t xml:space="preserve"> ② ピストン頂面</t>
    <phoneticPr fontId="4"/>
  </si>
  <si>
    <t xml:space="preserve"> ③ 吸排気弁棒　　　　　　　　　　　　        </t>
    <rPh sb="3" eb="7">
      <t>キュウハイキベン</t>
    </rPh>
    <rPh sb="7" eb="8">
      <t>ボウ</t>
    </rPh>
    <phoneticPr fontId="4"/>
  </si>
  <si>
    <t>主機関整備　　　　　小　計</t>
    <rPh sb="0" eb="1">
      <t>シュ</t>
    </rPh>
    <rPh sb="1" eb="2">
      <t>キ</t>
    </rPh>
    <rPh sb="2" eb="3">
      <t>セキ</t>
    </rPh>
    <rPh sb="3" eb="5">
      <t>セイビ</t>
    </rPh>
    <rPh sb="10" eb="11">
      <t>ショウ</t>
    </rPh>
    <rPh sb="12" eb="13">
      <t>ケイ</t>
    </rPh>
    <phoneticPr fontId="5"/>
  </si>
  <si>
    <t>合　計</t>
    <rPh sb="0" eb="1">
      <t>ゴウ</t>
    </rPh>
    <rPh sb="2" eb="3">
      <t>ケイ</t>
    </rPh>
    <phoneticPr fontId="4"/>
  </si>
  <si>
    <t>発電機関整備　（ヤンマー６HAL２ーHTN　）　　1基　右舷機</t>
    <rPh sb="0" eb="2">
      <t>ハツデン</t>
    </rPh>
    <rPh sb="2" eb="4">
      <t>キカン</t>
    </rPh>
    <rPh sb="4" eb="6">
      <t>セイビ</t>
    </rPh>
    <rPh sb="26" eb="27">
      <t>キ</t>
    </rPh>
    <rPh sb="28" eb="30">
      <t>ウゲン</t>
    </rPh>
    <rPh sb="30" eb="31">
      <t>キ</t>
    </rPh>
    <phoneticPr fontId="5"/>
  </si>
  <si>
    <t>ヘッドガスケット　　　　　　　　　　　　　　　　　　１２６６２５－０１３３１</t>
    <phoneticPr fontId="5"/>
  </si>
  <si>
    <t>（１）カバー取外し、分解</t>
    <phoneticPr fontId="4"/>
  </si>
  <si>
    <t>吸気マニホールドパッキン　　　　   　１２６６３５－１２１３１</t>
    <rPh sb="0" eb="2">
      <t>キュウキ</t>
    </rPh>
    <phoneticPr fontId="5"/>
  </si>
  <si>
    <t>（２）洗浄・カーボン除去掃除、水圧テスト（0.3MPA）</t>
    <rPh sb="10" eb="12">
      <t>ジョキョ</t>
    </rPh>
    <rPh sb="12" eb="14">
      <t>ソウジ</t>
    </rPh>
    <phoneticPr fontId="5"/>
  </si>
  <si>
    <t>（３）ピストン頂面カーボン除去</t>
    <phoneticPr fontId="4"/>
  </si>
  <si>
    <t>（４）組立・復旧</t>
    <phoneticPr fontId="4"/>
  </si>
  <si>
    <t>クランク室ソク蓋パッキン　　　　　　　　　　　　　１２６６５０－０１４１１</t>
    <rPh sb="4" eb="5">
      <t>シツ</t>
    </rPh>
    <rPh sb="7" eb="8">
      <t>フタ</t>
    </rPh>
    <phoneticPr fontId="5"/>
  </si>
  <si>
    <t>ICエアーダクトパッキン                                                                                                           １２６６２５－１８１５１</t>
    <phoneticPr fontId="4"/>
  </si>
  <si>
    <t>清水冷却器OutパッキンFiｇ34－ 3  １２６６６０－４９４２０</t>
    <phoneticPr fontId="4"/>
  </si>
  <si>
    <t>清水冷却器In　〃　 　Fiｇ34－15　１２６６６０－４９３６０</t>
    <phoneticPr fontId="4"/>
  </si>
  <si>
    <t>清水〃ﾊﾞｲﾊﾟｽOutパッキンFiｇ　　　　34－4 　１２６６６０－４９４３０</t>
    <phoneticPr fontId="4"/>
  </si>
  <si>
    <t>Ｏリング　Fiｇ34－18 &amp;19 1A G45  ２４３２１－０００４５０</t>
    <phoneticPr fontId="4"/>
  </si>
  <si>
    <t>Ｏリング　Fiｇ34－8 　　 1A G55 　　　　 ２４３２１－０００５５０</t>
    <phoneticPr fontId="4"/>
  </si>
  <si>
    <t>弁腕室ゴム
124411－11320</t>
    <rPh sb="0" eb="1">
      <t>ベン</t>
    </rPh>
    <rPh sb="1" eb="2">
      <t>ワン</t>
    </rPh>
    <rPh sb="2" eb="3">
      <t>シツ</t>
    </rPh>
    <phoneticPr fontId="4"/>
  </si>
  <si>
    <t>プレフィルター
127695－18530</t>
    <phoneticPr fontId="4"/>
  </si>
  <si>
    <t>吸排気弁工事</t>
    <rPh sb="0" eb="1">
      <t>キュウ</t>
    </rPh>
    <rPh sb="1" eb="3">
      <t>ハイキ</t>
    </rPh>
    <rPh sb="3" eb="4">
      <t>ベン</t>
    </rPh>
    <rPh sb="4" eb="6">
      <t>コウジ</t>
    </rPh>
    <phoneticPr fontId="5"/>
  </si>
  <si>
    <t>（１）吸、排気弁摺り合わせ</t>
    <phoneticPr fontId="4"/>
  </si>
  <si>
    <t>ステムシール　　　　　　　　　　　　　　　　　　　１２６４８０－１１１５０　</t>
    <phoneticPr fontId="5"/>
  </si>
  <si>
    <t>（２）ステムシール取替え　復旧　</t>
    <phoneticPr fontId="4"/>
  </si>
  <si>
    <t>ウエス他</t>
    <phoneticPr fontId="4"/>
  </si>
  <si>
    <t>（３）カム軸　摺動面点検</t>
    <phoneticPr fontId="4"/>
  </si>
  <si>
    <t>発電機関、燃料噴射弁整備　１基</t>
    <rPh sb="0" eb="2">
      <t>ハツデン</t>
    </rPh>
    <rPh sb="2" eb="4">
      <t>キカン</t>
    </rPh>
    <rPh sb="5" eb="12">
      <t>ネンリョウフンシャベンセイビ</t>
    </rPh>
    <rPh sb="14" eb="15">
      <t>キ</t>
    </rPh>
    <phoneticPr fontId="4"/>
  </si>
  <si>
    <t>ノズルパッキン　　　　　　　　(126650-11840)　</t>
    <phoneticPr fontId="4"/>
  </si>
  <si>
    <t>ガスケット　　　　　　　　　　　(144626-53200)　　　　　　　　　　　</t>
    <phoneticPr fontId="4"/>
  </si>
  <si>
    <t>ノックピン　　　　　　　　　　　(103200-53210）　　　　　　　　　　</t>
    <phoneticPr fontId="4"/>
  </si>
  <si>
    <t>ノズルシール　　　　　　　　　(126650-11960)　</t>
    <phoneticPr fontId="4"/>
  </si>
  <si>
    <t>パッキンマル
(23414-080000)</t>
    <phoneticPr fontId="4"/>
  </si>
  <si>
    <t>（１）主要箇所計測</t>
    <rPh sb="7" eb="9">
      <t>ケイソク</t>
    </rPh>
    <phoneticPr fontId="4"/>
  </si>
  <si>
    <t>雑材</t>
  </si>
  <si>
    <t>式</t>
  </si>
  <si>
    <t xml:space="preserve"> ① クランクデフレクション　　  　　　　計測（上架前・下架後）</t>
    <phoneticPr fontId="4"/>
  </si>
  <si>
    <t xml:space="preserve"> ② 吸排気弁棒     外径　   ２ヵ所　　計測</t>
    <rPh sb="21" eb="22">
      <t>ショ</t>
    </rPh>
    <phoneticPr fontId="4"/>
  </si>
  <si>
    <t xml:space="preserve"> ③ 吸排気弁案内　内径　　２ヵ所　　計測 </t>
    <phoneticPr fontId="4"/>
  </si>
  <si>
    <t xml:space="preserve"> ④ 吸排気弁座当たり外径　  　　　　計測 (摺合わせ後計測）</t>
    <phoneticPr fontId="4"/>
  </si>
  <si>
    <t xml:space="preserve"> ⑤ 吸排気弁厚さ　　　　　　　　 　　　計測 (摺合わせ後計測）</t>
    <phoneticPr fontId="4"/>
  </si>
  <si>
    <t xml:space="preserve"> ⑥ 吸排気弁座シート巾　　　　　　　 計測 (摺合わせ後計測）</t>
    <rPh sb="3" eb="7">
      <t>キュウハイキベン</t>
    </rPh>
    <rPh sb="7" eb="8">
      <t>ザ</t>
    </rPh>
    <rPh sb="11" eb="12">
      <t>ハバ</t>
    </rPh>
    <phoneticPr fontId="4"/>
  </si>
  <si>
    <t xml:space="preserve"> ⑦ 吸排気弁腕メタル隙間　 　　 　　計測 </t>
    <rPh sb="7" eb="8">
      <t>ワン</t>
    </rPh>
    <rPh sb="11" eb="13">
      <t>スキマ</t>
    </rPh>
    <phoneticPr fontId="4"/>
  </si>
  <si>
    <t xml:space="preserve"> ⑧ 吸排気弁の沈下量　　　　　　 　　計測 (摺合わせ後計測）</t>
    <rPh sb="8" eb="11">
      <t>チンカリョウ</t>
    </rPh>
    <phoneticPr fontId="4"/>
  </si>
  <si>
    <t>（２）カラーチェック施行　</t>
    <rPh sb="10" eb="12">
      <t>セコウ</t>
    </rPh>
    <phoneticPr fontId="4"/>
  </si>
  <si>
    <t xml:space="preserve"> ① シリンダカバー燃焼面  　  </t>
    <rPh sb="10" eb="12">
      <t>ネンショウ</t>
    </rPh>
    <rPh sb="12" eb="13">
      <t>メン</t>
    </rPh>
    <phoneticPr fontId="4"/>
  </si>
  <si>
    <t xml:space="preserve"> ② ピストン頂面　　　　　　　　　　</t>
    <phoneticPr fontId="4"/>
  </si>
  <si>
    <t xml:space="preserve"> ③吸排気弁 　　　　　　　　</t>
    <phoneticPr fontId="4"/>
  </si>
  <si>
    <t>発電機関整備　　　小　計</t>
    <rPh sb="0" eb="2">
      <t>ハツデン</t>
    </rPh>
    <rPh sb="2" eb="4">
      <t>キカン</t>
    </rPh>
    <rPh sb="4" eb="6">
      <t>セイビ</t>
    </rPh>
    <rPh sb="9" eb="10">
      <t>ショウ</t>
    </rPh>
    <rPh sb="11" eb="12">
      <t>ケイ</t>
    </rPh>
    <phoneticPr fontId="5"/>
  </si>
  <si>
    <t>Ⅲ</t>
  </si>
  <si>
    <t>機関一般工事</t>
    <rPh sb="0" eb="2">
      <t>キカン</t>
    </rPh>
    <rPh sb="2" eb="4">
      <t>イッパン</t>
    </rPh>
    <rPh sb="4" eb="6">
      <t>コウジ</t>
    </rPh>
    <phoneticPr fontId="4"/>
  </si>
  <si>
    <t>プロペラ工事　（　ｶﾓﾒ：CPR-53AVCN-1    ﾅｶｼﾏ：SPJ57RD  ）</t>
    <rPh sb="4" eb="6">
      <t>コウジ</t>
    </rPh>
    <phoneticPr fontId="5"/>
  </si>
  <si>
    <t>（１）ボス内海水混入点検　グリス補給　</t>
    <rPh sb="5" eb="6">
      <t>ナイ</t>
    </rPh>
    <rPh sb="6" eb="8">
      <t>カイスイ</t>
    </rPh>
    <rPh sb="8" eb="10">
      <t>コンニュウ</t>
    </rPh>
    <rPh sb="10" eb="12">
      <t>テンケン</t>
    </rPh>
    <rPh sb="16" eb="18">
      <t>ホキュウ</t>
    </rPh>
    <phoneticPr fontId="4"/>
  </si>
  <si>
    <t>ペラクリーン</t>
  </si>
  <si>
    <t>Set</t>
  </si>
  <si>
    <t>（２）プロペラ翼サンダー研磨</t>
    <rPh sb="7" eb="8">
      <t>ツバサ</t>
    </rPh>
    <rPh sb="12" eb="14">
      <t>ケンマ</t>
    </rPh>
    <phoneticPr fontId="4"/>
  </si>
  <si>
    <t>グリス　</t>
  </si>
  <si>
    <t>缶</t>
    <rPh sb="0" eb="1">
      <t>カン</t>
    </rPh>
    <phoneticPr fontId="4"/>
  </si>
  <si>
    <t>（３）ロープガード取外し、船尾管保護亜鉛点検掃除</t>
    <rPh sb="9" eb="11">
      <t>トリハズ</t>
    </rPh>
    <rPh sb="13" eb="15">
      <t>センビ</t>
    </rPh>
    <rPh sb="15" eb="16">
      <t>カン</t>
    </rPh>
    <rPh sb="16" eb="18">
      <t>ホゴ</t>
    </rPh>
    <rPh sb="18" eb="20">
      <t>アエン</t>
    </rPh>
    <rPh sb="20" eb="22">
      <t>テンケン</t>
    </rPh>
    <rPh sb="22" eb="24">
      <t>ソウジ</t>
    </rPh>
    <phoneticPr fontId="4"/>
  </si>
  <si>
    <t>ボスドレンプラグ　ST3503814</t>
  </si>
  <si>
    <t>（４）組立・復旧、プロペラ翼ペラクリーン塗布</t>
    <rPh sb="3" eb="5">
      <t>クミタテ</t>
    </rPh>
    <rPh sb="6" eb="8">
      <t>フッキュウ</t>
    </rPh>
    <rPh sb="13" eb="14">
      <t>ツバサ</t>
    </rPh>
    <rPh sb="20" eb="22">
      <t>トフ</t>
    </rPh>
    <phoneticPr fontId="4"/>
  </si>
  <si>
    <t>ボスプラグ ST3501414</t>
  </si>
  <si>
    <t>ﾎﾟﾝﾌﾞｼﾞｪｯﾄﾎﾞﾝﾃﾞﾝ取付Oﾘﾝｸﾞ　 　  図番56</t>
    <phoneticPr fontId="4"/>
  </si>
  <si>
    <t>軸封装置（ｽﾀﾝｷｰﾊﾟｰ：C-209）整備</t>
  </si>
  <si>
    <t>（１）固定摺動リング摺動面削正</t>
  </si>
  <si>
    <t>Ｏリング　              Φ３　固定摺動リング用        図番６</t>
    <phoneticPr fontId="4"/>
  </si>
  <si>
    <t>（２）防食プラグ取替え</t>
    <phoneticPr fontId="4"/>
  </si>
  <si>
    <t>C-209用 ZN,C4622  R3/8      図番28</t>
    <phoneticPr fontId="4"/>
  </si>
  <si>
    <t>（３）組立・復旧</t>
  </si>
  <si>
    <t>廃油ビルジ処理</t>
    <rPh sb="0" eb="2">
      <t>ハイユ</t>
    </rPh>
    <rPh sb="5" eb="7">
      <t>ショリ</t>
    </rPh>
    <phoneticPr fontId="4"/>
  </si>
  <si>
    <t>KL</t>
    <phoneticPr fontId="4"/>
  </si>
  <si>
    <t xml:space="preserve">  　廃油タンク抜き取り（下架後）　計5.0KL　</t>
    <rPh sb="13" eb="14">
      <t>ゲ</t>
    </rPh>
    <rPh sb="18" eb="19">
      <t>ケイ</t>
    </rPh>
    <phoneticPr fontId="4"/>
  </si>
  <si>
    <t>マンホールパッキン</t>
  </si>
  <si>
    <t>②　主機関、補機関（1台）チャンバー内掃除</t>
    <rPh sb="3" eb="5">
      <t>キカン</t>
    </rPh>
    <rPh sb="6" eb="9">
      <t>ホキカン</t>
    </rPh>
    <rPh sb="11" eb="12">
      <t>ダイ</t>
    </rPh>
    <phoneticPr fontId="4"/>
  </si>
  <si>
    <t>④　廃油・ビルジ処理証明書提出　</t>
    <rPh sb="2" eb="4">
      <t>ハイユ</t>
    </rPh>
    <phoneticPr fontId="4"/>
  </si>
  <si>
    <t>インパラ-003</t>
    <phoneticPr fontId="4"/>
  </si>
  <si>
    <t>（２）部品交換</t>
    <rPh sb="3" eb="5">
      <t>ブヒン</t>
    </rPh>
    <rPh sb="5" eb="7">
      <t>コウカン</t>
    </rPh>
    <phoneticPr fontId="4"/>
  </si>
  <si>
    <t>インパラ-キー103</t>
    <phoneticPr fontId="4"/>
  </si>
  <si>
    <t>（３）取付・復旧</t>
    <rPh sb="3" eb="5">
      <t>トリツケ</t>
    </rPh>
    <phoneticPr fontId="4"/>
  </si>
  <si>
    <t>インパラ-ナット120</t>
    <phoneticPr fontId="4"/>
  </si>
  <si>
    <t>インパラ-ワッシャー124</t>
    <phoneticPr fontId="4"/>
  </si>
  <si>
    <t>シートパッキン(ケースキャップ)532</t>
    <phoneticPr fontId="4"/>
  </si>
  <si>
    <t>シートパッキン(ケーシングキャップ)533</t>
    <phoneticPr fontId="4"/>
  </si>
  <si>
    <t>Oリング(ケーシング取付)AS568-272</t>
    <rPh sb="10" eb="12">
      <t>トリツケ</t>
    </rPh>
    <phoneticPr fontId="4"/>
  </si>
  <si>
    <t>メカニカルシールBEA560030N</t>
    <phoneticPr fontId="4"/>
  </si>
  <si>
    <t>冷凍装置(日新NW-71100)整備</t>
    <rPh sb="0" eb="2">
      <t>レイトウ</t>
    </rPh>
    <rPh sb="2" eb="4">
      <t>ソウチ</t>
    </rPh>
    <rPh sb="5" eb="7">
      <t>ニッシン</t>
    </rPh>
    <rPh sb="16" eb="18">
      <t>セイビ</t>
    </rPh>
    <phoneticPr fontId="4"/>
  </si>
  <si>
    <t>（１）凝縮器水室カバー開放清掃防食塗装、保護亜鉛取替え</t>
    <rPh sb="3" eb="6">
      <t>ギョウシュクキ</t>
    </rPh>
    <rPh sb="6" eb="7">
      <t>スイ</t>
    </rPh>
    <rPh sb="7" eb="8">
      <t>シツ</t>
    </rPh>
    <rPh sb="11" eb="13">
      <t>カイホウ</t>
    </rPh>
    <rPh sb="13" eb="15">
      <t>セイソウ</t>
    </rPh>
    <rPh sb="15" eb="17">
      <t>ボウショク</t>
    </rPh>
    <rPh sb="17" eb="19">
      <t>トソウ</t>
    </rPh>
    <rPh sb="20" eb="22">
      <t>ホゴ</t>
    </rPh>
    <rPh sb="22" eb="24">
      <t>アエン</t>
    </rPh>
    <rPh sb="24" eb="26">
      <t>トリカ</t>
    </rPh>
    <phoneticPr fontId="4"/>
  </si>
  <si>
    <t>（２）サクションフィルター、モレキュラシーブ取替え、潤滑油フィルター</t>
    <rPh sb="22" eb="24">
      <t>トリカ</t>
    </rPh>
    <rPh sb="26" eb="29">
      <t>ジュンカツユ</t>
    </rPh>
    <phoneticPr fontId="4"/>
  </si>
  <si>
    <t>（３）点検掃除、潤滑油取替え、法定点検(空調機含む)検査報告書提出</t>
    <rPh sb="3" eb="5">
      <t>テンケン</t>
    </rPh>
    <rPh sb="5" eb="7">
      <t>ソウジ</t>
    </rPh>
    <rPh sb="8" eb="11">
      <t>ジュンカツユ</t>
    </rPh>
    <rPh sb="11" eb="13">
      <t>トリカ</t>
    </rPh>
    <rPh sb="15" eb="17">
      <t>ホウテイ</t>
    </rPh>
    <rPh sb="17" eb="19">
      <t>テンケン</t>
    </rPh>
    <rPh sb="20" eb="23">
      <t>クウチョウキ</t>
    </rPh>
    <rPh sb="23" eb="24">
      <t>フク</t>
    </rPh>
    <rPh sb="26" eb="28">
      <t>ケンサ</t>
    </rPh>
    <rPh sb="28" eb="31">
      <t>ホウコクショ</t>
    </rPh>
    <rPh sb="31" eb="33">
      <t>テイシュツ</t>
    </rPh>
    <phoneticPr fontId="4"/>
  </si>
  <si>
    <t>保護亜鉛</t>
    <rPh sb="0" eb="2">
      <t>ホゴ</t>
    </rPh>
    <rPh sb="2" eb="4">
      <t>アエン</t>
    </rPh>
    <phoneticPr fontId="4"/>
  </si>
  <si>
    <t>モレキュラシーブ粒状500g入り缶</t>
    <rPh sb="8" eb="10">
      <t>ツブジョウ</t>
    </rPh>
    <rPh sb="14" eb="15">
      <t>イ</t>
    </rPh>
    <rPh sb="16" eb="17">
      <t>カン</t>
    </rPh>
    <phoneticPr fontId="4"/>
  </si>
  <si>
    <t>オイルペーパーエレメント</t>
    <phoneticPr fontId="4"/>
  </si>
  <si>
    <t>オイルペーパーエレメントケース用Oリング</t>
    <rPh sb="15" eb="16">
      <t>ヨウ</t>
    </rPh>
    <phoneticPr fontId="4"/>
  </si>
  <si>
    <t>溝型パッキン</t>
    <rPh sb="0" eb="1">
      <t>ミゾ</t>
    </rPh>
    <rPh sb="1" eb="2">
      <t>ガタ</t>
    </rPh>
    <phoneticPr fontId="4"/>
  </si>
  <si>
    <t>潤滑油スニソ3GSD</t>
    <rPh sb="0" eb="3">
      <t>ジュンカツユ</t>
    </rPh>
    <phoneticPr fontId="4"/>
  </si>
  <si>
    <t>L</t>
    <phoneticPr fontId="4"/>
  </si>
  <si>
    <t>蓋パッキン、フェルト</t>
    <rPh sb="0" eb="1">
      <t>フタ</t>
    </rPh>
    <phoneticPr fontId="4"/>
  </si>
  <si>
    <t>機関一般工事　　　小　計</t>
    <rPh sb="0" eb="2">
      <t>キカン</t>
    </rPh>
    <rPh sb="2" eb="4">
      <t>イッパン</t>
    </rPh>
    <rPh sb="4" eb="6">
      <t>コウジ</t>
    </rPh>
    <rPh sb="9" eb="10">
      <t>ショウ</t>
    </rPh>
    <rPh sb="11" eb="12">
      <t>ケイ</t>
    </rPh>
    <phoneticPr fontId="5"/>
  </si>
  <si>
    <t>Ⅳ</t>
  </si>
  <si>
    <t>電気工事</t>
    <rPh sb="0" eb="2">
      <t>デンキ</t>
    </rPh>
    <rPh sb="2" eb="4">
      <t>コウジ</t>
    </rPh>
    <phoneticPr fontId="4"/>
  </si>
  <si>
    <t>船内外機器及び配線の絶縁測定、不良箇所修理</t>
    <rPh sb="0" eb="3">
      <t>センナイガイ</t>
    </rPh>
    <rPh sb="3" eb="5">
      <t>キキ</t>
    </rPh>
    <rPh sb="5" eb="6">
      <t>オヨ</t>
    </rPh>
    <rPh sb="7" eb="9">
      <t>ハイセン</t>
    </rPh>
    <rPh sb="10" eb="12">
      <t>ゼツエン</t>
    </rPh>
    <rPh sb="12" eb="14">
      <t>ソクテイ</t>
    </rPh>
    <rPh sb="15" eb="17">
      <t>フリョウ</t>
    </rPh>
    <rPh sb="17" eb="19">
      <t>カショ</t>
    </rPh>
    <rPh sb="19" eb="21">
      <t>シュウリ</t>
    </rPh>
    <phoneticPr fontId="5"/>
  </si>
  <si>
    <t>絶縁抵抗測定、不良箇所修理　（受験：計測記録書提出）</t>
    <rPh sb="0" eb="2">
      <t>ゼツエン</t>
    </rPh>
    <rPh sb="2" eb="4">
      <t>テイコウ</t>
    </rPh>
    <rPh sb="4" eb="6">
      <t>ソクテイ</t>
    </rPh>
    <rPh sb="7" eb="9">
      <t>フリョウ</t>
    </rPh>
    <rPh sb="9" eb="11">
      <t>カショ</t>
    </rPh>
    <rPh sb="11" eb="13">
      <t>シュウリ</t>
    </rPh>
    <rPh sb="15" eb="17">
      <t>ジュケン</t>
    </rPh>
    <phoneticPr fontId="5"/>
  </si>
  <si>
    <t>上架・下架時にウエルダー積込み及び上架電源配線作業</t>
    <rPh sb="0" eb="2">
      <t>ジョウカ</t>
    </rPh>
    <rPh sb="15" eb="16">
      <t>オヨ</t>
    </rPh>
    <rPh sb="17" eb="19">
      <t>ジョウカ</t>
    </rPh>
    <rPh sb="19" eb="21">
      <t>デンゲン</t>
    </rPh>
    <rPh sb="21" eb="23">
      <t>ハイセン</t>
    </rPh>
    <rPh sb="23" eb="25">
      <t>サギョウ</t>
    </rPh>
    <phoneticPr fontId="4"/>
  </si>
  <si>
    <t>ウエルダーレンタル　及び　　　　　　搬送費用</t>
    <rPh sb="10" eb="11">
      <t>オヨ</t>
    </rPh>
    <rPh sb="18" eb="20">
      <t>ハンソウ</t>
    </rPh>
    <rPh sb="20" eb="22">
      <t>ヒヨウ</t>
    </rPh>
    <phoneticPr fontId="4"/>
  </si>
  <si>
    <t>回</t>
    <rPh sb="0" eb="1">
      <t>カイ</t>
    </rPh>
    <phoneticPr fontId="4"/>
  </si>
  <si>
    <t>電気工事　　　小　計</t>
    <rPh sb="0" eb="2">
      <t>デンキ</t>
    </rPh>
    <rPh sb="2" eb="4">
      <t>コウジ</t>
    </rPh>
    <rPh sb="7" eb="8">
      <t>ショウ</t>
    </rPh>
    <rPh sb="9" eb="10">
      <t>ケイ</t>
    </rPh>
    <phoneticPr fontId="5"/>
  </si>
  <si>
    <t>工　事　名</t>
    <rPh sb="0" eb="1">
      <t>コウ</t>
    </rPh>
    <rPh sb="2" eb="3">
      <t>コト</t>
    </rPh>
    <rPh sb="4" eb="5">
      <t>ナ</t>
    </rPh>
    <phoneticPr fontId="4"/>
  </si>
  <si>
    <t>Ⅴ</t>
  </si>
  <si>
    <t>その他の工事</t>
    <rPh sb="2" eb="3">
      <t>タ</t>
    </rPh>
    <rPh sb="4" eb="6">
      <t>コウジ</t>
    </rPh>
    <phoneticPr fontId="4"/>
  </si>
  <si>
    <t>(1)点検解放時の不良配管取替工事　　　（亜鉛メッキ施行）</t>
    <rPh sb="3" eb="5">
      <t>テンケン</t>
    </rPh>
    <rPh sb="5" eb="7">
      <t>カイホウ</t>
    </rPh>
    <rPh sb="7" eb="8">
      <t>ジ</t>
    </rPh>
    <rPh sb="9" eb="11">
      <t>フリョウ</t>
    </rPh>
    <rPh sb="11" eb="13">
      <t>ハイカン</t>
    </rPh>
    <rPh sb="13" eb="15">
      <t>トリカエ</t>
    </rPh>
    <rPh sb="26" eb="28">
      <t>セコウ</t>
    </rPh>
    <phoneticPr fontId="4"/>
  </si>
  <si>
    <t>　(不良箇所が生じない場合は予備配管作成とする）</t>
    <phoneticPr fontId="4"/>
  </si>
  <si>
    <t>高圧鋼管sch80 32A</t>
    <phoneticPr fontId="4"/>
  </si>
  <si>
    <t>m</t>
    <phoneticPr fontId="4"/>
  </si>
  <si>
    <t>(2)トイレ便器(左右2箇所、バルブから便器本体まで)海水配管作成</t>
    <rPh sb="6" eb="8">
      <t>ベンキ</t>
    </rPh>
    <rPh sb="9" eb="11">
      <t>サユウ</t>
    </rPh>
    <rPh sb="12" eb="14">
      <t>カショ</t>
    </rPh>
    <rPh sb="20" eb="22">
      <t>ベンキ</t>
    </rPh>
    <rPh sb="22" eb="24">
      <t>ホンタイ</t>
    </rPh>
    <rPh sb="27" eb="29">
      <t>カイスイ</t>
    </rPh>
    <rPh sb="29" eb="31">
      <t>ハイカン</t>
    </rPh>
    <rPh sb="31" eb="33">
      <t>サクセイ</t>
    </rPh>
    <phoneticPr fontId="4"/>
  </si>
  <si>
    <t>フランジ　5K-32A</t>
  </si>
  <si>
    <t>枚</t>
  </si>
  <si>
    <t>エルボ90° 5K-32A</t>
  </si>
  <si>
    <t>枚</t>
    <phoneticPr fontId="4"/>
  </si>
  <si>
    <t>ステンレス配管25A</t>
    <rPh sb="5" eb="7">
      <t>ハイカン</t>
    </rPh>
    <phoneticPr fontId="4"/>
  </si>
  <si>
    <t>ステンレスフランジ5K-25A</t>
    <phoneticPr fontId="4"/>
  </si>
  <si>
    <t>その他必要資材（亜鉛引き含む）</t>
    <rPh sb="3" eb="5">
      <t>ヒツヨウ</t>
    </rPh>
    <rPh sb="5" eb="7">
      <t>シザイ</t>
    </rPh>
    <rPh sb="8" eb="10">
      <t>アエン</t>
    </rPh>
    <rPh sb="10" eb="11">
      <t>ビ</t>
    </rPh>
    <rPh sb="12" eb="13">
      <t>フク</t>
    </rPh>
    <phoneticPr fontId="4"/>
  </si>
  <si>
    <t>その他の工事　　　小　計</t>
    <rPh sb="2" eb="3">
      <t>タ</t>
    </rPh>
    <rPh sb="4" eb="6">
      <t>コウジ</t>
    </rPh>
    <rPh sb="5" eb="6">
      <t>デンコウ</t>
    </rPh>
    <rPh sb="9" eb="10">
      <t>ショウ</t>
    </rPh>
    <rPh sb="11" eb="12">
      <t>ケイ</t>
    </rPh>
    <phoneticPr fontId="5"/>
  </si>
  <si>
    <t>合　計</t>
    <rPh sb="0" eb="1">
      <t>ゴウ</t>
    </rPh>
    <rPh sb="2" eb="3">
      <t>ケイ</t>
    </rPh>
    <phoneticPr fontId="5"/>
  </si>
  <si>
    <t>Ⅵ</t>
    <phoneticPr fontId="4"/>
  </si>
  <si>
    <t>本船工事</t>
    <rPh sb="0" eb="2">
      <t>ホンセン</t>
    </rPh>
    <rPh sb="2" eb="4">
      <t>コウジ</t>
    </rPh>
    <phoneticPr fontId="4"/>
  </si>
  <si>
    <t>減速装置工事　　（ﾆｲｶﾞﾀｺﾝﾊﾞｰﾀｰ：MGR-1843VC37）</t>
    <rPh sb="0" eb="2">
      <t>ゲンソク</t>
    </rPh>
    <rPh sb="2" eb="4">
      <t>ソウチ</t>
    </rPh>
    <rPh sb="4" eb="6">
      <t>コウジ</t>
    </rPh>
    <phoneticPr fontId="5"/>
  </si>
  <si>
    <t xml:space="preserve"> （１）潤滑油冷却器開放掃除、保護亜鉛点検取替え　復旧（水室カバーはハイポン４０塗装）</t>
    <rPh sb="10" eb="12">
      <t>カイホウ</t>
    </rPh>
    <phoneticPr fontId="4"/>
  </si>
  <si>
    <t>潤滑油冷却器保護亜鉛　　　　　　　２２Ａ００２９０８</t>
    <rPh sb="0" eb="3">
      <t>ジュンカツユ</t>
    </rPh>
    <rPh sb="3" eb="6">
      <t>レイキャクキ</t>
    </rPh>
    <rPh sb="6" eb="8">
      <t>ホゴ</t>
    </rPh>
    <rPh sb="8" eb="10">
      <t>アエン</t>
    </rPh>
    <phoneticPr fontId="5"/>
  </si>
  <si>
    <t xml:space="preserve"> （２）ストレーナー掃除</t>
    <rPh sb="10" eb="12">
      <t>ソウジ</t>
    </rPh>
    <phoneticPr fontId="4"/>
  </si>
  <si>
    <t>ｸｰﾗｰｶﾞｽｹｯﾄ　　　　　　　　　　　　　　　２２１０４１６５４</t>
    <phoneticPr fontId="5"/>
  </si>
  <si>
    <t>ｸｰﾗｰｶﾞｽｹｯﾄ　　　　　　　　　　　　　　　２２１０４１６５５</t>
    <phoneticPr fontId="5"/>
  </si>
  <si>
    <t>ｸｰﾗｰｶﾞｽｹｯﾄ　　　　　　　　　　　　　　　２２１０４１６５６</t>
    <phoneticPr fontId="5"/>
  </si>
  <si>
    <t>ｸｰﾗｰｶﾞｽｹｯﾄ　　　　　　　　　　　　　　　２２１０４１６５７</t>
    <phoneticPr fontId="5"/>
  </si>
  <si>
    <t>ｸｰﾗｰ角ﾌﾗﾝｼﾞ用　Ｏリング　　　　　　　　　　　　　　　　　　　　　　　ＮＯ４８００６０４３</t>
    <rPh sb="4" eb="5">
      <t>カク</t>
    </rPh>
    <rPh sb="10" eb="11">
      <t>ヨウ</t>
    </rPh>
    <phoneticPr fontId="5"/>
  </si>
  <si>
    <t>ｸﾗｯﾁ嵌脱弁ｽﾄﾚｰﾅｰOﾘﾝｸﾞ　N048006035</t>
    <phoneticPr fontId="4"/>
  </si>
  <si>
    <t xml:space="preserve"> 予備MG・P吸入用Gk　221109927A </t>
    <phoneticPr fontId="4"/>
  </si>
  <si>
    <t xml:space="preserve"> 予備CPP吸入用Gk　　　　　　　　　　221109927A</t>
    <phoneticPr fontId="4"/>
  </si>
  <si>
    <t>予備MGP　機付MGPｽﾄﾚｰﾅ　　　　　Cu／Pk　N370263615</t>
    <phoneticPr fontId="4"/>
  </si>
  <si>
    <t xml:space="preserve">機付MG・P吸入用Oリング　N048010042 </t>
    <phoneticPr fontId="4"/>
  </si>
  <si>
    <t xml:space="preserve">MGLOｵｰﾄｸﾘｰﾅｰ用Gk　221108129 </t>
    <phoneticPr fontId="4"/>
  </si>
  <si>
    <t>電子温調弁整備（M-SYSTEM:CRP-111-AB 口径100A）</t>
    <rPh sb="0" eb="2">
      <t>デンシ</t>
    </rPh>
    <rPh sb="2" eb="4">
      <t>オンチョウ</t>
    </rPh>
    <rPh sb="4" eb="5">
      <t>ベン</t>
    </rPh>
    <rPh sb="5" eb="7">
      <t>セイビ</t>
    </rPh>
    <rPh sb="28" eb="30">
      <t>コウケイ</t>
    </rPh>
    <phoneticPr fontId="4"/>
  </si>
  <si>
    <t>(1)取外し作動部、流体通路部点検</t>
    <rPh sb="3" eb="5">
      <t>トリハズ</t>
    </rPh>
    <rPh sb="6" eb="9">
      <t>サドウブ</t>
    </rPh>
    <rPh sb="10" eb="12">
      <t>リュウタイ</t>
    </rPh>
    <rPh sb="12" eb="14">
      <t>ツウロ</t>
    </rPh>
    <rPh sb="14" eb="15">
      <t>ブ</t>
    </rPh>
    <rPh sb="15" eb="17">
      <t>テンケン</t>
    </rPh>
    <phoneticPr fontId="4"/>
  </si>
  <si>
    <t>カバーOリング　1517-36</t>
    <phoneticPr fontId="4"/>
  </si>
  <si>
    <t>本</t>
  </si>
  <si>
    <t>(2)Oﾘﾝｸﾞ取替　復旧</t>
    <rPh sb="8" eb="10">
      <t>トリカエ</t>
    </rPh>
    <rPh sb="11" eb="13">
      <t>フッキュウ</t>
    </rPh>
    <phoneticPr fontId="4"/>
  </si>
  <si>
    <t>軸Oリング　P-16</t>
    <rPh sb="0" eb="1">
      <t>ジク</t>
    </rPh>
    <phoneticPr fontId="4"/>
  </si>
  <si>
    <t>軸用テフロンリング　内径16.0×外径20.0×厚1.5</t>
    <rPh sb="0" eb="1">
      <t>ジク</t>
    </rPh>
    <rPh sb="1" eb="2">
      <t>ヨウ</t>
    </rPh>
    <rPh sb="10" eb="12">
      <t>ナイケイ</t>
    </rPh>
    <rPh sb="17" eb="19">
      <t>ガイケイ</t>
    </rPh>
    <rPh sb="24" eb="25">
      <t>アツ</t>
    </rPh>
    <phoneticPr fontId="4"/>
  </si>
  <si>
    <t>個</t>
  </si>
  <si>
    <t>燃料油清浄装置整備　　ｱﾒﾛｲﾄﾞ：AJ-750B</t>
    <rPh sb="7" eb="9">
      <t>セイビ</t>
    </rPh>
    <phoneticPr fontId="4"/>
  </si>
  <si>
    <t>(1)燃料油ｴﾚﾒﾝﾄ交換、復旧</t>
    <rPh sb="3" eb="6">
      <t>ネンリョウユ</t>
    </rPh>
    <rPh sb="11" eb="13">
      <t>コウカン</t>
    </rPh>
    <rPh sb="14" eb="16">
      <t>フッキュウ</t>
    </rPh>
    <phoneticPr fontId="4"/>
  </si>
  <si>
    <t>エレメント　　　　　　　　　　　　　　　　　　　　　　　　　　　　　　　　　　　　　　　　　　　　＊（清浄能力10μ）</t>
    <rPh sb="51" eb="53">
      <t>セイジョウ</t>
    </rPh>
    <rPh sb="53" eb="55">
      <t>ノウリョク</t>
    </rPh>
    <phoneticPr fontId="4"/>
  </si>
  <si>
    <t>水分離槽蓋パッキン</t>
    <phoneticPr fontId="4"/>
  </si>
  <si>
    <t xml:space="preserve">ROTﾌｨﾙﾀｰ蓋Oﾘﾝｸﾞ </t>
    <phoneticPr fontId="4"/>
  </si>
  <si>
    <t xml:space="preserve">Oﾘﾝｸﾞ（ｴﾚﾒﾝﾄ取付け用）  </t>
    <phoneticPr fontId="4"/>
  </si>
  <si>
    <t>各海水こし器　点検掃除</t>
    <phoneticPr fontId="4"/>
  </si>
  <si>
    <t>（１）開放掃除、防食塗装</t>
    <rPh sb="3" eb="5">
      <t>カイホウ</t>
    </rPh>
    <rPh sb="5" eb="7">
      <t>ソウジ</t>
    </rPh>
    <rPh sb="8" eb="12">
      <t>ボウショクトソウ</t>
    </rPh>
    <phoneticPr fontId="4"/>
  </si>
  <si>
    <t>保護亜鉛D30×40×M10</t>
  </si>
  <si>
    <t>（２）保護亜鉛点検交換、復旧</t>
    <rPh sb="3" eb="5">
      <t>ホゴ</t>
    </rPh>
    <rPh sb="5" eb="7">
      <t>アエン</t>
    </rPh>
    <rPh sb="7" eb="9">
      <t>テンケン</t>
    </rPh>
    <rPh sb="9" eb="11">
      <t>コウカン</t>
    </rPh>
    <rPh sb="12" eb="14">
      <t>フッキュウ</t>
    </rPh>
    <phoneticPr fontId="4"/>
  </si>
  <si>
    <t>保護亜鉛D30×40×M8</t>
  </si>
  <si>
    <t>(3)蓋Oﾘﾝｸﾞ取替　復旧</t>
    <rPh sb="3" eb="4">
      <t>フタ</t>
    </rPh>
    <rPh sb="9" eb="11">
      <t>トリカエ</t>
    </rPh>
    <rPh sb="12" eb="14">
      <t>フッキュウ</t>
    </rPh>
    <phoneticPr fontId="4"/>
  </si>
  <si>
    <t>補機用　P-85</t>
    <rPh sb="0" eb="2">
      <t>ホキ</t>
    </rPh>
    <rPh sb="2" eb="3">
      <t>ヨウ</t>
    </rPh>
    <phoneticPr fontId="4"/>
  </si>
  <si>
    <t>冷凍機、ビルジ用　1517-24</t>
    <rPh sb="0" eb="3">
      <t>レイトウキ</t>
    </rPh>
    <rPh sb="7" eb="8">
      <t>ヨウ</t>
    </rPh>
    <phoneticPr fontId="4"/>
  </si>
  <si>
    <t>ｻﾆﾀﾘｰ、空調機、ｽﾗｽﾀ用
1517-21</t>
    <rPh sb="6" eb="9">
      <t>クウチョウキ</t>
    </rPh>
    <rPh sb="14" eb="15">
      <t>ヨウ</t>
    </rPh>
    <phoneticPr fontId="4"/>
  </si>
  <si>
    <t>作動油用　P-150</t>
    <rPh sb="0" eb="2">
      <t>サドウ</t>
    </rPh>
    <rPh sb="2" eb="3">
      <t>ユ</t>
    </rPh>
    <rPh sb="3" eb="4">
      <t>ヨウ</t>
    </rPh>
    <phoneticPr fontId="4"/>
  </si>
  <si>
    <t>主機用　G-120</t>
    <rPh sb="0" eb="2">
      <t>シュキ</t>
    </rPh>
    <rPh sb="2" eb="3">
      <t>ヨウ</t>
    </rPh>
    <phoneticPr fontId="4"/>
  </si>
  <si>
    <t>補機清水クーラー保護亜鉛交換</t>
    <rPh sb="0" eb="2">
      <t>ホキ</t>
    </rPh>
    <rPh sb="2" eb="4">
      <t>セイスイ</t>
    </rPh>
    <rPh sb="8" eb="10">
      <t>ホゴ</t>
    </rPh>
    <rPh sb="10" eb="12">
      <t>アエン</t>
    </rPh>
    <rPh sb="12" eb="14">
      <t>コウカン</t>
    </rPh>
    <phoneticPr fontId="4"/>
  </si>
  <si>
    <t>(1)取外し交換、復旧</t>
    <rPh sb="3" eb="5">
      <t>トリハズ</t>
    </rPh>
    <rPh sb="6" eb="8">
      <t>コウカン</t>
    </rPh>
    <rPh sb="9" eb="11">
      <t>フッキュウ</t>
    </rPh>
    <phoneticPr fontId="4"/>
  </si>
  <si>
    <t>パッキン（フランジ用）
１４５６４０－０９３３１</t>
    <rPh sb="9" eb="10">
      <t>ヨウ</t>
    </rPh>
    <phoneticPr fontId="4"/>
  </si>
  <si>
    <t>パッキン（ホゴアエン用）
１３２３１０－０９３３０</t>
    <rPh sb="10" eb="11">
      <t>ヨウ</t>
    </rPh>
    <phoneticPr fontId="4"/>
  </si>
  <si>
    <t>保護亜鉛　40×40
２７２００－４００４００</t>
    <rPh sb="0" eb="2">
      <t>ホゴ</t>
    </rPh>
    <rPh sb="2" eb="4">
      <t>アエン</t>
    </rPh>
    <phoneticPr fontId="4"/>
  </si>
  <si>
    <t xml:space="preserve">主機前油圧装置工事　ﾆｲｶﾞﾀｺﾝﾊﾞｰﾀｰ：SGC100M-51E  </t>
    <rPh sb="5" eb="7">
      <t>ソウチ</t>
    </rPh>
    <rPh sb="7" eb="9">
      <t>コウジ</t>
    </rPh>
    <phoneticPr fontId="4"/>
  </si>
  <si>
    <t xml:space="preserve"> （１）増速機ＬＯクーラー保護亜鉛取替え</t>
    <rPh sb="13" eb="15">
      <t>ホゴ</t>
    </rPh>
    <rPh sb="15" eb="17">
      <t>アエン</t>
    </rPh>
    <rPh sb="17" eb="19">
      <t>トリカ</t>
    </rPh>
    <phoneticPr fontId="4"/>
  </si>
  <si>
    <t xml:space="preserve">ﾗｲﾝ用ｸｰﾗｰ保護亜鉛ﾌﾟﾗｸﾞ付  図面：Y40607513      No19            Φ27×55 </t>
    <phoneticPr fontId="4"/>
  </si>
  <si>
    <t xml:space="preserve"> （２）作動油ＬＯクーラー保護亜鉛取替え</t>
    <rPh sb="13" eb="15">
      <t>ホゴ</t>
    </rPh>
    <rPh sb="15" eb="17">
      <t>アエン</t>
    </rPh>
    <rPh sb="17" eb="19">
      <t>トリカ</t>
    </rPh>
    <phoneticPr fontId="4"/>
  </si>
  <si>
    <t xml:space="preserve">ﾗｲﾝ用ｸｰﾗｰ保護亜鉛ﾌﾟﾗｸﾞ付          　　  No21   Φ35×105 </t>
    <phoneticPr fontId="4"/>
  </si>
  <si>
    <t>ISV型ｻｸｼｮﾝﾌｨﾙﾀｰOﾘﾝｸﾞ  図面：U20049B  No17  G-180　Φ5.5</t>
    <phoneticPr fontId="4"/>
  </si>
  <si>
    <t>ISV型ｻｸｼｮﾝﾌｨﾙﾀｰOﾘﾝｸﾞ          　　　　 No18    G-140  Φ3.1</t>
    <phoneticPr fontId="4"/>
  </si>
  <si>
    <t>ISV型ｻｸｼｮﾝﾌｨﾙﾀｰﾊﾟｯｷﾝ           　　     No19    180D×145×2t</t>
    <phoneticPr fontId="4"/>
  </si>
  <si>
    <t>単式濾し器 MSD-S100TS-200M型 蓋用 Oリング G-209 Φ3.0</t>
    <phoneticPr fontId="4"/>
  </si>
  <si>
    <t>ﾗｲﾝ用ＬＯｸｰﾗ-ｶﾞｽｹｯﾄＢ</t>
    <phoneticPr fontId="4"/>
  </si>
  <si>
    <t xml:space="preserve">ﾗｲﾝ用ＬＯｸｰﾗ-ｶﾞｽｹｯﾄＡ  </t>
    <phoneticPr fontId="4"/>
  </si>
  <si>
    <t>コスモギヤーSE150</t>
    <phoneticPr fontId="4"/>
  </si>
  <si>
    <t>潤滑油清浄機整備(アメロイドHC-50-81BS)</t>
    <rPh sb="0" eb="3">
      <t>ジュンカツユ</t>
    </rPh>
    <rPh sb="3" eb="6">
      <t>セイジョウキ</t>
    </rPh>
    <rPh sb="6" eb="8">
      <t>セイビ</t>
    </rPh>
    <phoneticPr fontId="4"/>
  </si>
  <si>
    <t>（１）潤滑油エレメント交換、Oリング取替え復旧</t>
    <rPh sb="3" eb="6">
      <t>ジュンカツユ</t>
    </rPh>
    <rPh sb="11" eb="13">
      <t>コウカン</t>
    </rPh>
    <rPh sb="18" eb="20">
      <t>トリカ</t>
    </rPh>
    <rPh sb="21" eb="23">
      <t>フッキュウ</t>
    </rPh>
    <phoneticPr fontId="4"/>
  </si>
  <si>
    <t>エレメント</t>
    <phoneticPr fontId="4"/>
  </si>
  <si>
    <t>（２）回転体掃除、Vベルト取替え復旧</t>
    <rPh sb="3" eb="6">
      <t>カイテンタイ</t>
    </rPh>
    <rPh sb="6" eb="8">
      <t>ソウジ</t>
    </rPh>
    <rPh sb="13" eb="15">
      <t>トリカ</t>
    </rPh>
    <rPh sb="16" eb="18">
      <t>フッキュウ</t>
    </rPh>
    <phoneticPr fontId="4"/>
  </si>
  <si>
    <t>Oリング(ケーシング用)295×4.5</t>
    <rPh sb="10" eb="11">
      <t>ヨウ</t>
    </rPh>
    <phoneticPr fontId="4"/>
  </si>
  <si>
    <t>Oリング(蝶ナット用)P-28</t>
    <rPh sb="5" eb="6">
      <t>チョウ</t>
    </rPh>
    <rPh sb="9" eb="10">
      <t>ヨウ</t>
    </rPh>
    <phoneticPr fontId="4"/>
  </si>
  <si>
    <t>OリングP-40</t>
    <phoneticPr fontId="4"/>
  </si>
  <si>
    <t>回転体蓋OリングAS568-275</t>
    <rPh sb="0" eb="3">
      <t>カイテンタイ</t>
    </rPh>
    <rPh sb="3" eb="4">
      <t>フタ</t>
    </rPh>
    <phoneticPr fontId="4"/>
  </si>
  <si>
    <t>VベルトREDA-38</t>
    <phoneticPr fontId="4"/>
  </si>
  <si>
    <t>本船工事　小計</t>
    <rPh sb="0" eb="2">
      <t>ホンセン</t>
    </rPh>
    <rPh sb="2" eb="4">
      <t>コウジ</t>
    </rPh>
    <rPh sb="5" eb="7">
      <t>ショウケイ</t>
    </rPh>
    <phoneticPr fontId="4"/>
  </si>
  <si>
    <t>人工計</t>
    <rPh sb="0" eb="2">
      <t>ジンコウ</t>
    </rPh>
    <rPh sb="2" eb="3">
      <t>ケイ</t>
    </rPh>
    <phoneticPr fontId="4"/>
  </si>
  <si>
    <t>税込み価格</t>
    <rPh sb="0" eb="2">
      <t>ゼイコ</t>
    </rPh>
    <rPh sb="3" eb="5">
      <t>カカク</t>
    </rPh>
    <phoneticPr fontId="4"/>
  </si>
  <si>
    <t>機関部　純工事費　②</t>
    <rPh sb="0" eb="3">
      <t>キカンブ</t>
    </rPh>
    <rPh sb="4" eb="5">
      <t>ジュン</t>
    </rPh>
    <rPh sb="5" eb="8">
      <t>コウジヒ</t>
    </rPh>
    <phoneticPr fontId="4"/>
  </si>
  <si>
    <t>工事費計</t>
    <rPh sb="0" eb="3">
      <t>コウジヒ</t>
    </rPh>
    <rPh sb="3" eb="4">
      <t>ケイ</t>
    </rPh>
    <phoneticPr fontId="4"/>
  </si>
  <si>
    <t>うち部品費計</t>
    <rPh sb="2" eb="4">
      <t>ブヒン</t>
    </rPh>
    <rPh sb="4" eb="5">
      <t>ヒ</t>
    </rPh>
    <rPh sb="5" eb="6">
      <t>ケイ</t>
    </rPh>
    <phoneticPr fontId="4"/>
  </si>
  <si>
    <t>備考</t>
    <rPh sb="0" eb="2">
      <t>ビコウ</t>
    </rPh>
    <phoneticPr fontId="5"/>
  </si>
  <si>
    <t>金星丸　無線部上架工事</t>
    <rPh sb="0" eb="2">
      <t>キンセイ</t>
    </rPh>
    <rPh sb="2" eb="3">
      <t>マル</t>
    </rPh>
    <rPh sb="4" eb="6">
      <t>ムセン</t>
    </rPh>
    <rPh sb="6" eb="7">
      <t>ブ</t>
    </rPh>
    <rPh sb="7" eb="8">
      <t>ジョウ</t>
    </rPh>
    <rPh sb="8" eb="9">
      <t>カ</t>
    </rPh>
    <rPh sb="9" eb="11">
      <t>コウジ</t>
    </rPh>
    <phoneticPr fontId="5"/>
  </si>
  <si>
    <t>　　　　　　　下記の通信設備及びレーダー等について、整備点検を実施し総合通信局の無線局定期検査及び運輸局の定期検査を受検すること。また、救命設備機器も同様に整備点検を行い検査を受検し、</t>
    <rPh sb="7" eb="9">
      <t>カキ</t>
    </rPh>
    <rPh sb="10" eb="12">
      <t>ツウシン</t>
    </rPh>
    <rPh sb="12" eb="14">
      <t>セツビ</t>
    </rPh>
    <rPh sb="14" eb="15">
      <t>オヨ</t>
    </rPh>
    <rPh sb="20" eb="21">
      <t>トウ</t>
    </rPh>
    <rPh sb="26" eb="28">
      <t>セイビ</t>
    </rPh>
    <rPh sb="28" eb="30">
      <t>テンケン</t>
    </rPh>
    <rPh sb="31" eb="33">
      <t>ジッシ</t>
    </rPh>
    <rPh sb="34" eb="39">
      <t>ソウゴウツウシンキョク</t>
    </rPh>
    <rPh sb="40" eb="42">
      <t>ムセン</t>
    </rPh>
    <rPh sb="42" eb="43">
      <t>キョク</t>
    </rPh>
    <rPh sb="43" eb="45">
      <t>テイキ</t>
    </rPh>
    <rPh sb="45" eb="47">
      <t>ケンサ</t>
    </rPh>
    <rPh sb="47" eb="48">
      <t>オヨ</t>
    </rPh>
    <rPh sb="49" eb="52">
      <t>ウンユキョク</t>
    </rPh>
    <rPh sb="53" eb="55">
      <t>テイキ</t>
    </rPh>
    <rPh sb="55" eb="57">
      <t>ケンサ</t>
    </rPh>
    <rPh sb="58" eb="60">
      <t>ジュケン</t>
    </rPh>
    <rPh sb="68" eb="70">
      <t>キュウメイ</t>
    </rPh>
    <rPh sb="70" eb="72">
      <t>セツビ</t>
    </rPh>
    <rPh sb="72" eb="74">
      <t>キキ</t>
    </rPh>
    <rPh sb="75" eb="77">
      <t>ドウヨウ</t>
    </rPh>
    <rPh sb="78" eb="80">
      <t>セイビ</t>
    </rPh>
    <rPh sb="80" eb="82">
      <t>テンケン</t>
    </rPh>
    <rPh sb="83" eb="84">
      <t>オコナ</t>
    </rPh>
    <rPh sb="85" eb="87">
      <t>ケンサ</t>
    </rPh>
    <rPh sb="88" eb="90">
      <t>ジュケン</t>
    </rPh>
    <phoneticPr fontId="5"/>
  </si>
  <si>
    <r>
      <t>　　　　　すべての法定検査に合格まで立会のこと。</t>
    </r>
    <r>
      <rPr>
        <b/>
        <sz val="10"/>
        <rFont val="ＭＳ Ｐゴシック"/>
        <family val="3"/>
        <charset val="128"/>
      </rPr>
      <t>なお、救命設備関係は日本船舶品質管理協会の認定会社。無線機器は、GMDSS整備認定会社で点検整備を行うこと。</t>
    </r>
    <rPh sb="9" eb="11">
      <t>ホウテイ</t>
    </rPh>
    <rPh sb="11" eb="13">
      <t>ケンサ</t>
    </rPh>
    <rPh sb="14" eb="16">
      <t>ゴウカク</t>
    </rPh>
    <rPh sb="18" eb="20">
      <t>タチアイ</t>
    </rPh>
    <rPh sb="27" eb="29">
      <t>キュウメイ</t>
    </rPh>
    <rPh sb="29" eb="31">
      <t>セツビ</t>
    </rPh>
    <rPh sb="31" eb="33">
      <t>カンケイ</t>
    </rPh>
    <rPh sb="34" eb="36">
      <t>ニホン</t>
    </rPh>
    <rPh sb="36" eb="38">
      <t>センパク</t>
    </rPh>
    <rPh sb="38" eb="40">
      <t>ヒンシツ</t>
    </rPh>
    <rPh sb="40" eb="42">
      <t>カンリ</t>
    </rPh>
    <rPh sb="42" eb="44">
      <t>キョウカイ</t>
    </rPh>
    <rPh sb="45" eb="47">
      <t>ニンテイ</t>
    </rPh>
    <rPh sb="47" eb="49">
      <t>カイシャ</t>
    </rPh>
    <rPh sb="50" eb="52">
      <t>ムセン</t>
    </rPh>
    <rPh sb="52" eb="54">
      <t>キキ</t>
    </rPh>
    <rPh sb="61" eb="63">
      <t>セイビ</t>
    </rPh>
    <rPh sb="63" eb="65">
      <t>ニンテイ</t>
    </rPh>
    <rPh sb="65" eb="67">
      <t>カイシャ</t>
    </rPh>
    <rPh sb="68" eb="72">
      <t>テンケンセイビ</t>
    </rPh>
    <rPh sb="73" eb="74">
      <t>オコナ</t>
    </rPh>
    <phoneticPr fontId="5"/>
  </si>
  <si>
    <t>一般装置及びGMDSS設備定期検査受験及び点検整備</t>
    <rPh sb="0" eb="2">
      <t>イッパン</t>
    </rPh>
    <rPh sb="2" eb="4">
      <t>ソウチ</t>
    </rPh>
    <rPh sb="4" eb="5">
      <t>オヨ</t>
    </rPh>
    <rPh sb="11" eb="13">
      <t>セツビ</t>
    </rPh>
    <rPh sb="13" eb="15">
      <t>テイキ</t>
    </rPh>
    <rPh sb="15" eb="17">
      <t>ケンサ</t>
    </rPh>
    <rPh sb="17" eb="19">
      <t>ジュケン</t>
    </rPh>
    <rPh sb="19" eb="20">
      <t>オヨ</t>
    </rPh>
    <rPh sb="21" eb="23">
      <t>テンケン</t>
    </rPh>
    <rPh sb="23" eb="25">
      <t>セイビ</t>
    </rPh>
    <phoneticPr fontId="5"/>
  </si>
  <si>
    <r>
      <t>基本料（1</t>
    </r>
    <r>
      <rPr>
        <sz val="11"/>
        <rFont val="ＭＳ Ｐゴシック"/>
        <family val="3"/>
        <charset val="128"/>
      </rPr>
      <t>50</t>
    </r>
    <r>
      <rPr>
        <sz val="11"/>
        <rFont val="ＭＳ Ｐゴシック"/>
        <family val="3"/>
        <charset val="128"/>
      </rPr>
      <t>Wを超える送信機を基本送信機とする無線局）</t>
    </r>
    <rPh sb="0" eb="3">
      <t>キホンリョウ</t>
    </rPh>
    <rPh sb="9" eb="10">
      <t>コ</t>
    </rPh>
    <rPh sb="12" eb="15">
      <t>ソウシンキ</t>
    </rPh>
    <rPh sb="16" eb="18">
      <t>キホン</t>
    </rPh>
    <rPh sb="18" eb="21">
      <t>ソウシンキ</t>
    </rPh>
    <rPh sb="24" eb="27">
      <t>ムセンキョク</t>
    </rPh>
    <phoneticPr fontId="5"/>
  </si>
  <si>
    <t>局</t>
    <rPh sb="0" eb="1">
      <t>キョク</t>
    </rPh>
    <phoneticPr fontId="5"/>
  </si>
  <si>
    <t>定期検査手数料(印紙）</t>
    <rPh sb="0" eb="2">
      <t>テイキ</t>
    </rPh>
    <rPh sb="2" eb="4">
      <t>ケンサ</t>
    </rPh>
    <rPh sb="4" eb="7">
      <t>テスウリョウ</t>
    </rPh>
    <rPh sb="8" eb="10">
      <t>インシ</t>
    </rPh>
    <phoneticPr fontId="5"/>
  </si>
  <si>
    <t>J3E 400W　14波、J3E 200W　14波　　計28波</t>
    <rPh sb="11" eb="12">
      <t>ハ</t>
    </rPh>
    <rPh sb="27" eb="28">
      <t>ケイ</t>
    </rPh>
    <rPh sb="30" eb="31">
      <t>ハ</t>
    </rPh>
    <phoneticPr fontId="5"/>
  </si>
  <si>
    <t>１～１０波まで</t>
    <rPh sb="4" eb="5">
      <t>ハ</t>
    </rPh>
    <phoneticPr fontId="5"/>
  </si>
  <si>
    <t>波</t>
    <rPh sb="0" eb="1">
      <t>ハ</t>
    </rPh>
    <phoneticPr fontId="5"/>
  </si>
  <si>
    <t>１１～２０波まで</t>
    <rPh sb="5" eb="6">
      <t>ハ</t>
    </rPh>
    <phoneticPr fontId="5"/>
  </si>
  <si>
    <t>２１～２８波まで</t>
    <rPh sb="5" eb="6">
      <t>ハ</t>
    </rPh>
    <phoneticPr fontId="5"/>
  </si>
  <si>
    <t>F1B 400W　3波、F1B 500W　11波　　計14波</t>
    <rPh sb="10" eb="11">
      <t>ハ</t>
    </rPh>
    <rPh sb="26" eb="27">
      <t>ケイ</t>
    </rPh>
    <rPh sb="29" eb="30">
      <t>ハ</t>
    </rPh>
    <phoneticPr fontId="5"/>
  </si>
  <si>
    <t>《点検整備》各部の点検・整備・清掃をすること。</t>
    <rPh sb="1" eb="2">
      <t>テン</t>
    </rPh>
    <rPh sb="2" eb="3">
      <t>ケン</t>
    </rPh>
    <rPh sb="3" eb="4">
      <t>ヒトシ</t>
    </rPh>
    <rPh sb="4" eb="5">
      <t>ビ</t>
    </rPh>
    <rPh sb="6" eb="8">
      <t>カクブ</t>
    </rPh>
    <rPh sb="9" eb="11">
      <t>テンケン</t>
    </rPh>
    <rPh sb="12" eb="14">
      <t>セイビ</t>
    </rPh>
    <rPh sb="15" eb="17">
      <t>セイソウ</t>
    </rPh>
    <phoneticPr fontId="5"/>
  </si>
  <si>
    <t>コントロール部、電源部、送信部、受信部モデム部(バックアップ電池交換)、</t>
    <rPh sb="6" eb="7">
      <t>ブ</t>
    </rPh>
    <rPh sb="8" eb="11">
      <t>デンゲンブ</t>
    </rPh>
    <rPh sb="12" eb="15">
      <t>ソウシンブ</t>
    </rPh>
    <rPh sb="16" eb="19">
      <t>ジュシンブ</t>
    </rPh>
    <rPh sb="22" eb="23">
      <t>ブ</t>
    </rPh>
    <rPh sb="30" eb="32">
      <t>デンチ</t>
    </rPh>
    <rPh sb="32" eb="34">
      <t>コウカン</t>
    </rPh>
    <phoneticPr fontId="5"/>
  </si>
  <si>
    <t>プリンター、MF遠隔制御装置(コントロール部、プリンター、キーボード)</t>
    <phoneticPr fontId="5"/>
  </si>
  <si>
    <r>
      <t>第2装置　送受信機　</t>
    </r>
    <r>
      <rPr>
        <sz val="11"/>
        <rFont val="ＭＳ Ｐゴシック"/>
        <family val="3"/>
        <charset val="128"/>
      </rPr>
      <t>JSＳ-2250　 29波　　　</t>
    </r>
    <r>
      <rPr>
        <sz val="11"/>
        <rFont val="ＭＳ Ｐゴシック"/>
        <family val="3"/>
        <charset val="128"/>
      </rPr>
      <t>　　　　　　　　検査料</t>
    </r>
    <rPh sb="0" eb="1">
      <t>ダイ</t>
    </rPh>
    <rPh sb="2" eb="4">
      <t>ソウチ</t>
    </rPh>
    <rPh sb="5" eb="8">
      <t>ソウジュシン</t>
    </rPh>
    <rPh sb="8" eb="9">
      <t>キ</t>
    </rPh>
    <rPh sb="22" eb="23">
      <t>ハ</t>
    </rPh>
    <rPh sb="34" eb="37">
      <t>ケンサリョウ</t>
    </rPh>
    <phoneticPr fontId="5"/>
  </si>
  <si>
    <t>J3E 200W　　計29波</t>
    <rPh sb="10" eb="11">
      <t>ケイ</t>
    </rPh>
    <rPh sb="13" eb="14">
      <t>ハ</t>
    </rPh>
    <phoneticPr fontId="5"/>
  </si>
  <si>
    <t>コントロール部、トランシーバー部、電源部</t>
    <rPh sb="6" eb="7">
      <t>ブ</t>
    </rPh>
    <rPh sb="15" eb="16">
      <t>ブ</t>
    </rPh>
    <rPh sb="17" eb="20">
      <t>デンゲンブ</t>
    </rPh>
    <phoneticPr fontId="5"/>
  </si>
  <si>
    <r>
      <t>第3装置　送受信機　JSＳ-2250　</t>
    </r>
    <r>
      <rPr>
        <sz val="11"/>
        <rFont val="ＭＳ Ｐゴシック"/>
        <family val="3"/>
        <charset val="128"/>
      </rPr>
      <t>29</t>
    </r>
    <r>
      <rPr>
        <sz val="11"/>
        <rFont val="ＭＳ Ｐゴシック"/>
        <family val="3"/>
        <charset val="128"/>
      </rPr>
      <t>波　　　　　　　　　　　　検査料　</t>
    </r>
    <rPh sb="0" eb="1">
      <t>ダイ</t>
    </rPh>
    <rPh sb="2" eb="4">
      <t>ソウチ</t>
    </rPh>
    <rPh sb="5" eb="8">
      <t>ソウジュシン</t>
    </rPh>
    <rPh sb="8" eb="9">
      <t>キ</t>
    </rPh>
    <rPh sb="21" eb="22">
      <t>ハ</t>
    </rPh>
    <rPh sb="34" eb="37">
      <t>ケンサリョウ</t>
    </rPh>
    <phoneticPr fontId="5"/>
  </si>
  <si>
    <t>J3E 200W　29波　　計29波</t>
    <rPh sb="14" eb="15">
      <t>ケイ</t>
    </rPh>
    <rPh sb="17" eb="18">
      <t>ハ</t>
    </rPh>
    <phoneticPr fontId="5"/>
  </si>
  <si>
    <t>２１～２９波まで</t>
    <rPh sb="5" eb="6">
      <t>ハ</t>
    </rPh>
    <phoneticPr fontId="5"/>
  </si>
  <si>
    <r>
      <t>第</t>
    </r>
    <r>
      <rPr>
        <sz val="11"/>
        <rFont val="ＭＳ Ｐゴシック"/>
        <family val="3"/>
        <charset val="128"/>
      </rPr>
      <t>4</t>
    </r>
    <r>
      <rPr>
        <sz val="11"/>
        <rFont val="ＭＳ Ｐゴシック"/>
        <family val="3"/>
        <charset val="128"/>
      </rPr>
      <t>装置　27</t>
    </r>
    <r>
      <rPr>
        <sz val="11"/>
        <rFont val="ＭＳ Ｐゴシック"/>
        <family val="3"/>
        <charset val="128"/>
      </rPr>
      <t>MHz帯SSB送受信機　JSB-127　17波　　　　検査料　</t>
    </r>
    <rPh sb="0" eb="1">
      <t>ダイ</t>
    </rPh>
    <rPh sb="2" eb="4">
      <t>ソウチ</t>
    </rPh>
    <rPh sb="10" eb="11">
      <t>タイ</t>
    </rPh>
    <rPh sb="14" eb="17">
      <t>ソウジュシン</t>
    </rPh>
    <rPh sb="17" eb="18">
      <t>キ</t>
    </rPh>
    <rPh sb="29" eb="30">
      <t>ハ</t>
    </rPh>
    <rPh sb="34" eb="37">
      <t>ケンサリョウ</t>
    </rPh>
    <phoneticPr fontId="5"/>
  </si>
  <si>
    <t>J3E 25W　１6波　　計16波　　</t>
    <rPh sb="13" eb="14">
      <t>ケイ</t>
    </rPh>
    <rPh sb="16" eb="17">
      <t>ハ</t>
    </rPh>
    <phoneticPr fontId="5"/>
  </si>
  <si>
    <t>１１～１６波まで</t>
    <rPh sb="5" eb="6">
      <t>ハ</t>
    </rPh>
    <phoneticPr fontId="5"/>
  </si>
  <si>
    <t>H3E 6W　1波　　計1波　</t>
    <rPh sb="11" eb="12">
      <t>ケイ</t>
    </rPh>
    <rPh sb="13" eb="14">
      <t>ハ</t>
    </rPh>
    <phoneticPr fontId="5"/>
  </si>
  <si>
    <t>１波</t>
    <rPh sb="1" eb="2">
      <t>ハ</t>
    </rPh>
    <phoneticPr fontId="5"/>
  </si>
  <si>
    <t>《点検整備》本体を開放し、点検・整備・清掃すること。</t>
    <rPh sb="1" eb="5">
      <t>テンケンセイビ</t>
    </rPh>
    <rPh sb="6" eb="8">
      <t>ホンタイ</t>
    </rPh>
    <rPh sb="9" eb="11">
      <t>カイホウ</t>
    </rPh>
    <rPh sb="13" eb="15">
      <t>テンケン</t>
    </rPh>
    <rPh sb="16" eb="18">
      <t>セイビ</t>
    </rPh>
    <rPh sb="19" eb="21">
      <t>セイソウ</t>
    </rPh>
    <phoneticPr fontId="5"/>
  </si>
  <si>
    <r>
      <t>第5</t>
    </r>
    <r>
      <rPr>
        <sz val="11"/>
        <rFont val="ＭＳ Ｐゴシック"/>
        <family val="3"/>
        <charset val="128"/>
      </rPr>
      <t>装置　27MHz帯DSB送受信機　JSD-283</t>
    </r>
    <r>
      <rPr>
        <sz val="11"/>
        <rFont val="ＭＳ Ｐゴシック"/>
        <family val="3"/>
        <charset val="128"/>
      </rPr>
      <t>　　　　　　　　検査料</t>
    </r>
    <rPh sb="0" eb="1">
      <t>ダイ</t>
    </rPh>
    <rPh sb="2" eb="4">
      <t>ソウチ</t>
    </rPh>
    <rPh sb="34" eb="37">
      <t>ケンサリョウ</t>
    </rPh>
    <phoneticPr fontId="5"/>
  </si>
  <si>
    <r>
      <t>第6装置　150</t>
    </r>
    <r>
      <rPr>
        <sz val="11"/>
        <rFont val="ＭＳ Ｐゴシック"/>
        <family val="3"/>
        <charset val="128"/>
      </rPr>
      <t>MHz帯DSB送受信機　TV-S155　</t>
    </r>
    <r>
      <rPr>
        <sz val="11"/>
        <rFont val="ＭＳ Ｐゴシック"/>
        <family val="3"/>
        <charset val="128"/>
      </rPr>
      <t>　　　　　　検査料</t>
    </r>
    <rPh sb="0" eb="1">
      <t>ダイ</t>
    </rPh>
    <rPh sb="2" eb="4">
      <t>ソウチ</t>
    </rPh>
    <rPh sb="34" eb="37">
      <t>ケンサリョウ</t>
    </rPh>
    <phoneticPr fontId="5"/>
  </si>
  <si>
    <r>
      <t>第7装置　40MHz</t>
    </r>
    <r>
      <rPr>
        <sz val="11"/>
        <rFont val="ＭＳ Ｐゴシック"/>
        <family val="3"/>
        <charset val="128"/>
      </rPr>
      <t>帯DSB送受信機　JHS-141　</t>
    </r>
    <r>
      <rPr>
        <sz val="11"/>
        <rFont val="ＭＳ Ｐゴシック"/>
        <family val="3"/>
        <charset val="128"/>
      </rPr>
      <t>　　　　　　　検査料</t>
    </r>
    <rPh sb="0" eb="1">
      <t>ダイ</t>
    </rPh>
    <rPh sb="2" eb="4">
      <t>ソウチ</t>
    </rPh>
    <rPh sb="34" eb="37">
      <t>ケンサリョウ</t>
    </rPh>
    <phoneticPr fontId="5"/>
  </si>
  <si>
    <r>
      <t>第１・2MF/HF全波受信機　NRD-</t>
    </r>
    <r>
      <rPr>
        <sz val="11"/>
        <rFont val="ＭＳ Ｐゴシック"/>
        <family val="3"/>
        <charset val="128"/>
      </rPr>
      <t>630　</t>
    </r>
    <r>
      <rPr>
        <sz val="11"/>
        <rFont val="ＭＳ Ｐゴシック"/>
        <family val="3"/>
        <charset val="128"/>
      </rPr>
      <t>　　　　　　　　　　　検査料</t>
    </r>
    <rPh sb="0" eb="1">
      <t>ダイ</t>
    </rPh>
    <rPh sb="9" eb="11">
      <t>ゼンパ</t>
    </rPh>
    <rPh sb="11" eb="14">
      <t>ジュシンキ</t>
    </rPh>
    <rPh sb="34" eb="37">
      <t>ケンサリョウ</t>
    </rPh>
    <phoneticPr fontId="5"/>
  </si>
  <si>
    <t>ＧＰＳ受信機　JLR-7800　　　　　　　　　　　　　　　　　　　　検査料</t>
    <rPh sb="3" eb="6">
      <t>ジュシンキ</t>
    </rPh>
    <rPh sb="35" eb="38">
      <t>ケンサリョウ</t>
    </rPh>
    <phoneticPr fontId="5"/>
  </si>
  <si>
    <r>
      <t>気象用　FAX　JAX-9</t>
    </r>
    <r>
      <rPr>
        <sz val="11"/>
        <rFont val="ＭＳ Ｐゴシック"/>
        <family val="3"/>
        <charset val="128"/>
      </rPr>
      <t>B</t>
    </r>
    <r>
      <rPr>
        <sz val="11"/>
        <rFont val="ＭＳ Ｐゴシック"/>
        <family val="3"/>
        <charset val="128"/>
      </rPr>
      <t>　　　　　　　　　　　　　　　　　　　　　検査料</t>
    </r>
    <rPh sb="0" eb="3">
      <t>キショウヨウ</t>
    </rPh>
    <rPh sb="35" eb="38">
      <t>ケンサリョウ</t>
    </rPh>
    <phoneticPr fontId="5"/>
  </si>
  <si>
    <r>
      <t>ﾅﾌﾞﾃｯｸｽ受信機　NCR-</t>
    </r>
    <r>
      <rPr>
        <sz val="11"/>
        <rFont val="ＭＳ Ｐゴシック"/>
        <family val="3"/>
        <charset val="128"/>
      </rPr>
      <t>733</t>
    </r>
    <r>
      <rPr>
        <sz val="11"/>
        <rFont val="ＭＳ Ｐゴシック"/>
        <family val="3"/>
        <charset val="128"/>
      </rPr>
      <t>　　　　　　　　　　　　　　　　　　検査料</t>
    </r>
    <rPh sb="7" eb="10">
      <t>ジュシンキ</t>
    </rPh>
    <rPh sb="36" eb="39">
      <t>ケンサリョウ</t>
    </rPh>
    <phoneticPr fontId="5"/>
  </si>
  <si>
    <t>第１ﾚｰﾀﾞｰ　JMA-5322-9　　　　　　　　　　　　　　　　　　　検査料</t>
    <rPh sb="0" eb="1">
      <t>ダイ</t>
    </rPh>
    <rPh sb="37" eb="40">
      <t>ケンサリョウ</t>
    </rPh>
    <phoneticPr fontId="5"/>
  </si>
  <si>
    <t>台　　</t>
    <rPh sb="0" eb="1">
      <t>ダイ</t>
    </rPh>
    <phoneticPr fontId="5"/>
  </si>
  <si>
    <t>指示部、処理部、空中線部、簡易型AIS(FA-５０)</t>
    <rPh sb="0" eb="3">
      <t>シジブ</t>
    </rPh>
    <rPh sb="4" eb="7">
      <t>ショリブ</t>
    </rPh>
    <rPh sb="8" eb="11">
      <t>クウチュウセン</t>
    </rPh>
    <rPh sb="11" eb="12">
      <t>ブ</t>
    </rPh>
    <rPh sb="13" eb="16">
      <t>カンイガタ</t>
    </rPh>
    <phoneticPr fontId="5"/>
  </si>
  <si>
    <t>第2ﾚｰﾀﾞｰ　FＡR-1427-24AF-19　　　　　　　　　　　　　　検査料</t>
    <rPh sb="0" eb="1">
      <t>ダイ</t>
    </rPh>
    <rPh sb="38" eb="41">
      <t>ケンサリョウ</t>
    </rPh>
    <phoneticPr fontId="5"/>
  </si>
  <si>
    <t>指示部、処理部、空中線部</t>
    <rPh sb="0" eb="3">
      <t>シジブ</t>
    </rPh>
    <rPh sb="4" eb="7">
      <t>ショリブ</t>
    </rPh>
    <rPh sb="8" eb="12">
      <t>クウチュウセンブ</t>
    </rPh>
    <phoneticPr fontId="5"/>
  </si>
  <si>
    <t>《基本作業料》マグネトロン・スキャナーモーターブラシ交換作業含む</t>
    <rPh sb="1" eb="3">
      <t>キホン</t>
    </rPh>
    <rPh sb="3" eb="6">
      <t>サギョウリョウ</t>
    </rPh>
    <phoneticPr fontId="5"/>
  </si>
  <si>
    <t>マグネトロン　　MG5436</t>
    <phoneticPr fontId="5"/>
  </si>
  <si>
    <t>カーボンブラシ　S885026-1A-61　　　　　　　       レーダースキャナモーター用</t>
    <rPh sb="47" eb="48">
      <t>ヨウ</t>
    </rPh>
    <phoneticPr fontId="5"/>
  </si>
  <si>
    <r>
      <t>MHF・HFﾃﾞｼﾞﾀﾙ選択呼出専用受信機　NRD-</t>
    </r>
    <r>
      <rPr>
        <sz val="11"/>
        <rFont val="ＭＳ Ｐゴシック"/>
        <family val="3"/>
        <charset val="128"/>
      </rPr>
      <t>820W</t>
    </r>
    <r>
      <rPr>
        <sz val="11"/>
        <rFont val="ＭＳ Ｐゴシック"/>
        <family val="3"/>
        <charset val="128"/>
      </rPr>
      <t>　　　検査料</t>
    </r>
    <rPh sb="12" eb="14">
      <t>センタク</t>
    </rPh>
    <rPh sb="14" eb="16">
      <t>ヨビダシ</t>
    </rPh>
    <rPh sb="16" eb="18">
      <t>センヨウ</t>
    </rPh>
    <rPh sb="18" eb="21">
      <t>ジュシンキ</t>
    </rPh>
    <rPh sb="33" eb="36">
      <t>ケンサリョウ</t>
    </rPh>
    <phoneticPr fontId="5"/>
  </si>
  <si>
    <t>VHFデジタル選択呼出専用受信機　JHS-32A(内蔵）　　検査料</t>
    <rPh sb="7" eb="9">
      <t>センタク</t>
    </rPh>
    <rPh sb="9" eb="11">
      <t>ヨビダシ</t>
    </rPh>
    <rPh sb="11" eb="13">
      <t>センヨウ</t>
    </rPh>
    <rPh sb="13" eb="16">
      <t>ジュシンキ</t>
    </rPh>
    <rPh sb="25" eb="27">
      <t>ナイゾウ</t>
    </rPh>
    <rPh sb="30" eb="33">
      <t>ケンサリョウ</t>
    </rPh>
    <phoneticPr fontId="5"/>
  </si>
  <si>
    <r>
      <t>衛星非常用位置指示無線標識装置　Tron 60AIS</t>
    </r>
    <r>
      <rPr>
        <sz val="11"/>
        <rFont val="ＭＳ Ｐゴシック"/>
        <family val="3"/>
        <charset val="128"/>
      </rPr>
      <t xml:space="preserve">  </t>
    </r>
    <r>
      <rPr>
        <sz val="11"/>
        <rFont val="ＭＳ Ｐゴシック"/>
        <family val="3"/>
        <charset val="128"/>
      </rPr>
      <t>　　　　検査料</t>
    </r>
    <rPh sb="0" eb="2">
      <t>エイセイ</t>
    </rPh>
    <rPh sb="2" eb="5">
      <t>ヒジョウヨウ</t>
    </rPh>
    <rPh sb="5" eb="7">
      <t>イチ</t>
    </rPh>
    <rPh sb="7" eb="9">
      <t>シジ</t>
    </rPh>
    <rPh sb="9" eb="11">
      <t>ムセン</t>
    </rPh>
    <rPh sb="11" eb="13">
      <t>ヒョウシキ</t>
    </rPh>
    <rPh sb="13" eb="15">
      <t>ソウチ</t>
    </rPh>
    <rPh sb="32" eb="35">
      <t>ケンサリョウ</t>
    </rPh>
    <phoneticPr fontId="5"/>
  </si>
  <si>
    <t>《点検整備》本体を陸揚げして開放し、点検・整備・清掃すること。　　　　　　　　　　　　</t>
    <rPh sb="1" eb="5">
      <t>テンケンセイビ</t>
    </rPh>
    <rPh sb="6" eb="8">
      <t>ホンタイ</t>
    </rPh>
    <rPh sb="9" eb="11">
      <t>リクア</t>
    </rPh>
    <rPh sb="14" eb="16">
      <t>カイホウ</t>
    </rPh>
    <rPh sb="18" eb="20">
      <t>テンケン</t>
    </rPh>
    <rPh sb="21" eb="23">
      <t>セイビ</t>
    </rPh>
    <rPh sb="24" eb="26">
      <t>セイソウ</t>
    </rPh>
    <phoneticPr fontId="5"/>
  </si>
  <si>
    <t>双方向無線電話装置　JHS-7　　　　　　　　　　　　　　　　検査料</t>
    <rPh sb="0" eb="3">
      <t>ソウホウコウ</t>
    </rPh>
    <rPh sb="3" eb="5">
      <t>ムセン</t>
    </rPh>
    <rPh sb="5" eb="7">
      <t>デンワ</t>
    </rPh>
    <rPh sb="7" eb="9">
      <t>ソウチ</t>
    </rPh>
    <rPh sb="31" eb="33">
      <t>ケンサ</t>
    </rPh>
    <rPh sb="33" eb="34">
      <t>リョウ</t>
    </rPh>
    <phoneticPr fontId="5"/>
  </si>
  <si>
    <t>F２B電波　　25W　　　1波　　計1波</t>
    <rPh sb="3" eb="5">
      <t>デンパ</t>
    </rPh>
    <rPh sb="14" eb="15">
      <t>ハ</t>
    </rPh>
    <rPh sb="17" eb="18">
      <t>ケイ</t>
    </rPh>
    <rPh sb="19" eb="20">
      <t>ハ</t>
    </rPh>
    <phoneticPr fontId="5"/>
  </si>
  <si>
    <t>F２E電波　　25W　　14波　　計14波</t>
    <rPh sb="3" eb="5">
      <t>デンパ</t>
    </rPh>
    <rPh sb="14" eb="15">
      <t>ハ</t>
    </rPh>
    <rPh sb="17" eb="18">
      <t>ケイ</t>
    </rPh>
    <rPh sb="20" eb="21">
      <t>ハ</t>
    </rPh>
    <phoneticPr fontId="5"/>
  </si>
  <si>
    <t>１１～１４波まで</t>
    <rPh sb="5" eb="6">
      <t>ハ</t>
    </rPh>
    <phoneticPr fontId="5"/>
  </si>
  <si>
    <t>中　計</t>
    <rPh sb="0" eb="1">
      <t>ナカ</t>
    </rPh>
    <rPh sb="2" eb="3">
      <t>ケイ</t>
    </rPh>
    <phoneticPr fontId="5"/>
  </si>
  <si>
    <t>一般機器点検整備工事</t>
    <rPh sb="0" eb="2">
      <t>イッパン</t>
    </rPh>
    <rPh sb="2" eb="4">
      <t>キキ</t>
    </rPh>
    <rPh sb="4" eb="6">
      <t>テンケン</t>
    </rPh>
    <rPh sb="6" eb="8">
      <t>セイビ</t>
    </rPh>
    <rPh sb="8" eb="10">
      <t>コウジ</t>
    </rPh>
    <phoneticPr fontId="5"/>
  </si>
  <si>
    <t>　　　下記の整備指定機器を取り外し、陸揚げ整備を行う事。但し監督員が指定する機器に付いては船内にて整備を行う。また、機器の点検整備に付いては筐体を開放し、復旧時に</t>
    <rPh sb="3" eb="5">
      <t>カキ</t>
    </rPh>
    <rPh sb="6" eb="8">
      <t>セイビ</t>
    </rPh>
    <rPh sb="8" eb="10">
      <t>シテイ</t>
    </rPh>
    <rPh sb="10" eb="12">
      <t>キキ</t>
    </rPh>
    <rPh sb="13" eb="14">
      <t>ト</t>
    </rPh>
    <rPh sb="15" eb="16">
      <t>ハズ</t>
    </rPh>
    <rPh sb="18" eb="20">
      <t>リクア</t>
    </rPh>
    <rPh sb="21" eb="23">
      <t>セイビ</t>
    </rPh>
    <rPh sb="24" eb="25">
      <t>オコナ</t>
    </rPh>
    <rPh sb="26" eb="27">
      <t>コト</t>
    </rPh>
    <rPh sb="28" eb="29">
      <t>タダ</t>
    </rPh>
    <rPh sb="30" eb="32">
      <t>カントク</t>
    </rPh>
    <rPh sb="32" eb="33">
      <t>イン</t>
    </rPh>
    <rPh sb="34" eb="36">
      <t>シテイ</t>
    </rPh>
    <rPh sb="38" eb="40">
      <t>キキ</t>
    </rPh>
    <rPh sb="41" eb="42">
      <t>ツ</t>
    </rPh>
    <rPh sb="45" eb="47">
      <t>センナイ</t>
    </rPh>
    <rPh sb="49" eb="51">
      <t>セイビ</t>
    </rPh>
    <rPh sb="52" eb="53">
      <t>オコナ</t>
    </rPh>
    <rPh sb="58" eb="60">
      <t>キキ</t>
    </rPh>
    <rPh sb="61" eb="63">
      <t>テンケン</t>
    </rPh>
    <rPh sb="63" eb="65">
      <t>セイビ</t>
    </rPh>
    <rPh sb="66" eb="67">
      <t>ツ</t>
    </rPh>
    <rPh sb="70" eb="72">
      <t>キョウタイ</t>
    </rPh>
    <rPh sb="77" eb="79">
      <t>フッキュウ</t>
    </rPh>
    <rPh sb="79" eb="80">
      <t>ジ</t>
    </rPh>
    <phoneticPr fontId="5"/>
  </si>
  <si>
    <t>　　同色にて塗装を行う。内部に付いては基板等を取り外し清掃、駆動部には適合油脂を塗布する事。復旧後に総合試験を行う事。不良部品の交換も含む。</t>
    <rPh sb="2" eb="4">
      <t>ドウショク</t>
    </rPh>
    <rPh sb="6" eb="8">
      <t>トソウ</t>
    </rPh>
    <rPh sb="9" eb="10">
      <t>オコナ</t>
    </rPh>
    <rPh sb="12" eb="14">
      <t>ナイブ</t>
    </rPh>
    <rPh sb="15" eb="16">
      <t>ツ</t>
    </rPh>
    <rPh sb="19" eb="21">
      <t>キバン</t>
    </rPh>
    <rPh sb="21" eb="22">
      <t>トウ</t>
    </rPh>
    <rPh sb="23" eb="24">
      <t>ト</t>
    </rPh>
    <rPh sb="25" eb="26">
      <t>ハズ</t>
    </rPh>
    <rPh sb="27" eb="29">
      <t>セイソウ</t>
    </rPh>
    <rPh sb="30" eb="33">
      <t>クドウブ</t>
    </rPh>
    <rPh sb="35" eb="37">
      <t>テキゴウ</t>
    </rPh>
    <rPh sb="37" eb="39">
      <t>ユシ</t>
    </rPh>
    <rPh sb="40" eb="42">
      <t>トフ</t>
    </rPh>
    <rPh sb="44" eb="45">
      <t>コト</t>
    </rPh>
    <rPh sb="46" eb="49">
      <t>フッキュウゴ</t>
    </rPh>
    <rPh sb="50" eb="52">
      <t>ソウゴウ</t>
    </rPh>
    <rPh sb="52" eb="54">
      <t>シケン</t>
    </rPh>
    <rPh sb="55" eb="56">
      <t>オコナ</t>
    </rPh>
    <rPh sb="57" eb="58">
      <t>コト</t>
    </rPh>
    <rPh sb="59" eb="61">
      <t>フリョウ</t>
    </rPh>
    <rPh sb="61" eb="63">
      <t>ブヒン</t>
    </rPh>
    <rPh sb="64" eb="66">
      <t>コウカン</t>
    </rPh>
    <rPh sb="67" eb="68">
      <t>フク</t>
    </rPh>
    <phoneticPr fontId="5"/>
  </si>
  <si>
    <r>
      <t>監視カメラ装置　ＣＩＴ－7</t>
    </r>
    <r>
      <rPr>
        <sz val="11"/>
        <rFont val="ＭＳ Ｐゴシック"/>
        <family val="3"/>
        <charset val="128"/>
      </rPr>
      <t>300</t>
    </r>
    <rPh sb="0" eb="2">
      <t>カンシ</t>
    </rPh>
    <rPh sb="5" eb="7">
      <t>ソウチ</t>
    </rPh>
    <phoneticPr fontId="5"/>
  </si>
  <si>
    <t>本体を陸揚げして開放し、点検・整備・清掃すること。</t>
    <rPh sb="0" eb="2">
      <t>ホンタイ</t>
    </rPh>
    <rPh sb="3" eb="5">
      <t>リクア</t>
    </rPh>
    <rPh sb="8" eb="10">
      <t>カイホウ</t>
    </rPh>
    <rPh sb="12" eb="14">
      <t>テンケン</t>
    </rPh>
    <rPh sb="15" eb="17">
      <t>セイビ</t>
    </rPh>
    <rPh sb="18" eb="20">
      <t>セイソウ</t>
    </rPh>
    <phoneticPr fontId="5"/>
  </si>
  <si>
    <t>陸揚げ時、取付時は、高所作業車又は、足場使用。</t>
    <rPh sb="0" eb="2">
      <t>リクア</t>
    </rPh>
    <rPh sb="3" eb="4">
      <t>ジ</t>
    </rPh>
    <rPh sb="5" eb="8">
      <t>トリツケジ</t>
    </rPh>
    <rPh sb="10" eb="16">
      <t>コウショサギョウシャマタ</t>
    </rPh>
    <rPh sb="18" eb="20">
      <t>アシバ</t>
    </rPh>
    <rPh sb="20" eb="22">
      <t>シヨウ</t>
    </rPh>
    <phoneticPr fontId="5"/>
  </si>
  <si>
    <t>ワイパー（CIT-7300)</t>
    <phoneticPr fontId="5"/>
  </si>
  <si>
    <t>空中線回転装置　点検整備</t>
    <rPh sb="0" eb="3">
      <t>クウチュウセン</t>
    </rPh>
    <rPh sb="3" eb="5">
      <t>カイテン</t>
    </rPh>
    <rPh sb="5" eb="7">
      <t>ソウチ</t>
    </rPh>
    <rPh sb="8" eb="10">
      <t>テンケン</t>
    </rPh>
    <rPh sb="10" eb="12">
      <t>セイビ</t>
    </rPh>
    <phoneticPr fontId="5"/>
  </si>
  <si>
    <t>船内エモテータ及びコントローラーを調整し、点検･整備・清掃すること。</t>
    <rPh sb="0" eb="2">
      <t>センナイ</t>
    </rPh>
    <rPh sb="7" eb="8">
      <t>オヨ</t>
    </rPh>
    <rPh sb="17" eb="19">
      <t>チョウセイ</t>
    </rPh>
    <rPh sb="21" eb="23">
      <t>テンケン</t>
    </rPh>
    <rPh sb="24" eb="26">
      <t>セイビ</t>
    </rPh>
    <rPh sb="27" eb="29">
      <t>セイソウ</t>
    </rPh>
    <phoneticPr fontId="5"/>
  </si>
  <si>
    <t>TV用八木アンテナ、エモテーターの方向調整を含む。</t>
    <rPh sb="2" eb="3">
      <t>ヨウ</t>
    </rPh>
    <rPh sb="3" eb="5">
      <t>ヤギ</t>
    </rPh>
    <rPh sb="17" eb="19">
      <t>ホウコウ</t>
    </rPh>
    <rPh sb="19" eb="21">
      <t>チョウセイ</t>
    </rPh>
    <rPh sb="22" eb="23">
      <t>フク</t>
    </rPh>
    <phoneticPr fontId="5"/>
  </si>
  <si>
    <t>ＴＶ視聴装置　点検整備</t>
    <rPh sb="2" eb="4">
      <t>シチョウ</t>
    </rPh>
    <rPh sb="4" eb="6">
      <t>ソウチ</t>
    </rPh>
    <rPh sb="7" eb="9">
      <t>テンケン</t>
    </rPh>
    <rPh sb="9" eb="11">
      <t>セイビ</t>
    </rPh>
    <phoneticPr fontId="5"/>
  </si>
  <si>
    <t>①</t>
    <phoneticPr fontId="5"/>
  </si>
  <si>
    <t>ＢＳアンテナ</t>
    <phoneticPr fontId="5"/>
  </si>
  <si>
    <t>本体を陸揚げして開放し、点検・整備・清掃すること。陸揚げ、取付時はクレーン使用。</t>
    <rPh sb="0" eb="2">
      <t>ホンタイ</t>
    </rPh>
    <rPh sb="3" eb="5">
      <t>リクア</t>
    </rPh>
    <rPh sb="12" eb="14">
      <t>テンケン</t>
    </rPh>
    <rPh sb="15" eb="17">
      <t>セイビ</t>
    </rPh>
    <rPh sb="18" eb="20">
      <t>セイソウ</t>
    </rPh>
    <rPh sb="25" eb="27">
      <t>リクア</t>
    </rPh>
    <rPh sb="29" eb="31">
      <t>トリツケ</t>
    </rPh>
    <rPh sb="31" eb="32">
      <t>ジ</t>
    </rPh>
    <rPh sb="37" eb="39">
      <t>シヨウ</t>
    </rPh>
    <phoneticPr fontId="5"/>
  </si>
  <si>
    <t>②</t>
    <phoneticPr fontId="5"/>
  </si>
  <si>
    <t>ＴＶ受信システム(KODEN)</t>
    <rPh sb="2" eb="4">
      <t>ジュシン</t>
    </rPh>
    <phoneticPr fontId="5"/>
  </si>
  <si>
    <t>本体を開放し、点検・整備・清掃すること。</t>
    <rPh sb="0" eb="2">
      <t>ホンタイ</t>
    </rPh>
    <rPh sb="7" eb="9">
      <t>テンケン</t>
    </rPh>
    <rPh sb="10" eb="12">
      <t>セイビ</t>
    </rPh>
    <rPh sb="13" eb="15">
      <t>セイソウ</t>
    </rPh>
    <phoneticPr fontId="5"/>
  </si>
  <si>
    <t>③</t>
    <phoneticPr fontId="5"/>
  </si>
  <si>
    <t>ＴＶ関連外部接続装置(回路内の増幅器及びチューナー)</t>
    <rPh sb="2" eb="4">
      <t>カンレン</t>
    </rPh>
    <rPh sb="4" eb="6">
      <t>ガイブ</t>
    </rPh>
    <rPh sb="6" eb="8">
      <t>セツゾク</t>
    </rPh>
    <rPh sb="8" eb="10">
      <t>ソウチ</t>
    </rPh>
    <rPh sb="11" eb="14">
      <t>カイロナイ</t>
    </rPh>
    <rPh sb="15" eb="18">
      <t>ゾウフクキ</t>
    </rPh>
    <rPh sb="18" eb="19">
      <t>オヨ</t>
    </rPh>
    <phoneticPr fontId="5"/>
  </si>
  <si>
    <t>電話用自動交換機　OAE-1200　点検整備</t>
    <rPh sb="0" eb="8">
      <t>デンワヨウジドウコウカンキ</t>
    </rPh>
    <rPh sb="18" eb="22">
      <t>テンケンセイビ</t>
    </rPh>
    <phoneticPr fontId="5"/>
  </si>
  <si>
    <t>本体を開放し、点検・整備・清掃すること。　　　　　　　　　　　　　　　　　　　　　＊各電話機の点検・動作確認及び内線・外線の調整・確認を含む。</t>
    <rPh sb="0" eb="2">
      <t>ホンタイ</t>
    </rPh>
    <rPh sb="3" eb="4">
      <t>ヒラ</t>
    </rPh>
    <rPh sb="4" eb="5">
      <t>ハナ</t>
    </rPh>
    <rPh sb="7" eb="9">
      <t>テンケン</t>
    </rPh>
    <rPh sb="10" eb="12">
      <t>セイビ</t>
    </rPh>
    <rPh sb="13" eb="15">
      <t>セイソウ</t>
    </rPh>
    <rPh sb="42" eb="43">
      <t>カク</t>
    </rPh>
    <rPh sb="43" eb="46">
      <t>デンワキ</t>
    </rPh>
    <rPh sb="47" eb="49">
      <t>テンケン</t>
    </rPh>
    <rPh sb="50" eb="54">
      <t>ドウサカクニン</t>
    </rPh>
    <rPh sb="54" eb="55">
      <t>オヨ</t>
    </rPh>
    <rPh sb="56" eb="58">
      <t>ナイセン</t>
    </rPh>
    <rPh sb="59" eb="61">
      <t>ガイセン</t>
    </rPh>
    <rPh sb="62" eb="64">
      <t>チョウセイ</t>
    </rPh>
    <rPh sb="65" eb="67">
      <t>カクニン</t>
    </rPh>
    <rPh sb="68" eb="69">
      <t>フク</t>
    </rPh>
    <phoneticPr fontId="5"/>
  </si>
  <si>
    <t>船内指令装置　NVA-1810MKⅡB　点検整備</t>
    <rPh sb="0" eb="6">
      <t>センナイシレイソウチ</t>
    </rPh>
    <rPh sb="20" eb="24">
      <t>テンケンセイビ</t>
    </rPh>
    <phoneticPr fontId="5"/>
  </si>
  <si>
    <t>本体を開放し、点検・整備・清掃すること。全スピーカー及びマイクの向き調整を含む。　</t>
    <rPh sb="0" eb="2">
      <t>ホンタイ</t>
    </rPh>
    <rPh sb="3" eb="4">
      <t>ヒラ</t>
    </rPh>
    <rPh sb="4" eb="5">
      <t>ハナ</t>
    </rPh>
    <rPh sb="7" eb="9">
      <t>テンケン</t>
    </rPh>
    <rPh sb="10" eb="12">
      <t>セイビ</t>
    </rPh>
    <rPh sb="13" eb="15">
      <t>セイソウ</t>
    </rPh>
    <rPh sb="20" eb="21">
      <t>ゼン</t>
    </rPh>
    <rPh sb="26" eb="27">
      <t>オヨ</t>
    </rPh>
    <rPh sb="32" eb="33">
      <t>ム</t>
    </rPh>
    <rPh sb="34" eb="36">
      <t>チョウセイ</t>
    </rPh>
    <rPh sb="37" eb="38">
      <t>フク</t>
    </rPh>
    <phoneticPr fontId="5"/>
  </si>
  <si>
    <t>中　計</t>
    <rPh sb="0" eb="1">
      <t>チュウ</t>
    </rPh>
    <rPh sb="2" eb="3">
      <t>ケイ</t>
    </rPh>
    <phoneticPr fontId="5"/>
  </si>
  <si>
    <t>　無線部工事合計</t>
    <rPh sb="1" eb="3">
      <t>ムセン</t>
    </rPh>
    <rPh sb="3" eb="4">
      <t>ブ</t>
    </rPh>
    <rPh sb="4" eb="6">
      <t>コウジ</t>
    </rPh>
    <rPh sb="6" eb="7">
      <t>ゴウ</t>
    </rPh>
    <rPh sb="7" eb="8">
      <t>ケイ</t>
    </rPh>
    <phoneticPr fontId="5"/>
  </si>
  <si>
    <t>パッキン　　　　　　　　　　　　(137600-53091)</t>
    <phoneticPr fontId="4"/>
  </si>
  <si>
    <r>
      <t>国際ＶＨＦ無線電話装置　JHS-800S　</t>
    </r>
    <r>
      <rPr>
        <sz val="11"/>
        <rFont val="ＭＳ Ｐゴシック"/>
        <family val="3"/>
        <charset val="128"/>
      </rPr>
      <t>15波</t>
    </r>
    <rPh sb="0" eb="2">
      <t>コクサイ</t>
    </rPh>
    <rPh sb="5" eb="7">
      <t>ムセン</t>
    </rPh>
    <rPh sb="7" eb="9">
      <t>デンワ</t>
    </rPh>
    <rPh sb="9" eb="11">
      <t>ソウチ</t>
    </rPh>
    <rPh sb="23" eb="24">
      <t>ハ</t>
    </rPh>
    <phoneticPr fontId="5"/>
  </si>
  <si>
    <t>遠隔装置NCM-980を含む。</t>
    <rPh sb="0" eb="4">
      <t>エンカクソウチ</t>
    </rPh>
    <rPh sb="12" eb="13">
      <t>フク</t>
    </rPh>
    <phoneticPr fontId="5"/>
  </si>
  <si>
    <t>M-EL コネクター03-2295（モータ－P2P）</t>
    <phoneticPr fontId="5"/>
  </si>
  <si>
    <t>　</t>
    <phoneticPr fontId="5"/>
  </si>
  <si>
    <t>レーダートランスポンダ交換設置取付　　　　　　　　</t>
    <rPh sb="11" eb="13">
      <t>コウカン</t>
    </rPh>
    <rPh sb="13" eb="15">
      <t>セッチ</t>
    </rPh>
    <rPh sb="15" eb="17">
      <t>トリツケ</t>
    </rPh>
    <phoneticPr fontId="5"/>
  </si>
  <si>
    <t>総務省船舶局変更審査書作成、提出　　　　　　　　　　</t>
    <rPh sb="0" eb="3">
      <t>ソウムショウ</t>
    </rPh>
    <rPh sb="3" eb="6">
      <t>センパクキョク</t>
    </rPh>
    <rPh sb="6" eb="10">
      <t>ヘンコウシンサ</t>
    </rPh>
    <rPh sb="10" eb="11">
      <t>ショ</t>
    </rPh>
    <rPh sb="11" eb="13">
      <t>サクセイ</t>
    </rPh>
    <rPh sb="14" eb="16">
      <t>テイシュツ</t>
    </rPh>
    <phoneticPr fontId="5"/>
  </si>
  <si>
    <t>運輸局臨時検査受検　　　　　　</t>
    <rPh sb="0" eb="7">
      <t>ウンユキョクリンジケンサ</t>
    </rPh>
    <rPh sb="7" eb="9">
      <t>ジュケン</t>
    </rPh>
    <phoneticPr fontId="5"/>
  </si>
  <si>
    <t>レーダートランスポンダ　Tron　SART20</t>
    <phoneticPr fontId="5"/>
  </si>
  <si>
    <t>台</t>
    <rPh sb="0" eb="1">
      <t>ダイ</t>
    </rPh>
    <phoneticPr fontId="5"/>
  </si>
  <si>
    <t>（１）ポンプ分解整備</t>
    <phoneticPr fontId="4"/>
  </si>
  <si>
    <t xml:space="preserve"> </t>
    <phoneticPr fontId="5"/>
  </si>
  <si>
    <t>仕切り用溝型パッキン　6㎜</t>
    <rPh sb="0" eb="2">
      <t>シキ</t>
    </rPh>
    <rPh sb="3" eb="4">
      <t>ヨウ</t>
    </rPh>
    <rPh sb="4" eb="5">
      <t>ミゾ</t>
    </rPh>
    <rPh sb="5" eb="6">
      <t>ガタ</t>
    </rPh>
    <phoneticPr fontId="4"/>
  </si>
  <si>
    <t>コンデンサーカバーパッキン457φエンドレス溝パ金</t>
    <rPh sb="22" eb="23">
      <t>ミゾ</t>
    </rPh>
    <rPh sb="24" eb="25">
      <t>キン</t>
    </rPh>
    <phoneticPr fontId="4"/>
  </si>
  <si>
    <t>本</t>
    <phoneticPr fontId="4"/>
  </si>
  <si>
    <t>③　機関室内ビルジ抜取り（2.0KL）</t>
    <rPh sb="2" eb="5">
      <t>キカンシツ</t>
    </rPh>
    <rPh sb="5" eb="6">
      <t>ナイ</t>
    </rPh>
    <rPh sb="9" eb="11">
      <t>ヌキト</t>
    </rPh>
    <phoneticPr fontId="4"/>
  </si>
  <si>
    <t>機関室軸流ファン整備</t>
    <rPh sb="0" eb="3">
      <t>キカンシツ</t>
    </rPh>
    <rPh sb="3" eb="5">
      <t>ジクリュウ</t>
    </rPh>
    <rPh sb="8" eb="10">
      <t>セイビ</t>
    </rPh>
    <phoneticPr fontId="4"/>
  </si>
  <si>
    <t>排気マニホールドパッキン　　　　  　１２６６３４－１３２１１</t>
    <rPh sb="0" eb="2">
      <t>ハイキ</t>
    </rPh>
    <phoneticPr fontId="5"/>
  </si>
  <si>
    <t>排気ﾏﾆﾎｰﾙﾄﾞ蓋ｶﾞｽｹｯﾄ
１２３６７２－１３２２０</t>
    <rPh sb="0" eb="2">
      <t>ハイキ</t>
    </rPh>
    <rPh sb="9" eb="10">
      <t>フタ</t>
    </rPh>
    <phoneticPr fontId="5"/>
  </si>
  <si>
    <t xml:space="preserve"> ノズル　　　　　　　　　　　　　　　　　　(126660-53000)　　　　　</t>
    <phoneticPr fontId="4"/>
  </si>
  <si>
    <t>漏油管ターミナルボルト　　　　　　　　(23857-030000)　　　　</t>
    <phoneticPr fontId="4"/>
  </si>
  <si>
    <t xml:space="preserve"> 廃油ビルジ処理及び各機チャンバー掃除　</t>
    <rPh sb="6" eb="8">
      <t>ショリ</t>
    </rPh>
    <rPh sb="8" eb="9">
      <t>オヨ</t>
    </rPh>
    <rPh sb="10" eb="12">
      <t>カクキ</t>
    </rPh>
    <rPh sb="17" eb="19">
      <t>ソウジ</t>
    </rPh>
    <phoneticPr fontId="4"/>
  </si>
  <si>
    <t>①　主機サンプタンク　・　補機関×１基　　ＬＯ抜き取り　(上架前）　　</t>
    <rPh sb="13" eb="14">
      <t>ホ</t>
    </rPh>
    <rPh sb="14" eb="16">
      <t>キカン</t>
    </rPh>
    <rPh sb="18" eb="19">
      <t>キ</t>
    </rPh>
    <rPh sb="23" eb="24">
      <t>ヌ</t>
    </rPh>
    <rPh sb="25" eb="26">
      <t>ト</t>
    </rPh>
    <rPh sb="29" eb="31">
      <t>ジョウカ</t>
    </rPh>
    <rPh sb="31" eb="32">
      <t>マエ</t>
    </rPh>
    <phoneticPr fontId="4"/>
  </si>
  <si>
    <t>サニタリーポンプ(大東MCQH-40 50ｍｓｓ-FM1 COH50)整備</t>
    <rPh sb="9" eb="11">
      <t>ダイトウ</t>
    </rPh>
    <rPh sb="35" eb="37">
      <t>セイビ</t>
    </rPh>
    <phoneticPr fontId="4"/>
  </si>
  <si>
    <t>配管取替工事　（海水配管は亜鉛メッキ施行、塗装等付帯工事を含む）　　</t>
    <rPh sb="0" eb="2">
      <t>ハイカン</t>
    </rPh>
    <rPh sb="2" eb="4">
      <t>トリカエ</t>
    </rPh>
    <rPh sb="4" eb="6">
      <t>コウジ</t>
    </rPh>
    <rPh sb="8" eb="10">
      <t>カイスイ</t>
    </rPh>
    <phoneticPr fontId="5"/>
  </si>
  <si>
    <t>船員にて実施</t>
    <rPh sb="0" eb="2">
      <t>センイン</t>
    </rPh>
    <rPh sb="4" eb="6">
      <t>ジッシ</t>
    </rPh>
    <phoneticPr fontId="5"/>
  </si>
  <si>
    <t>第1装置　送受信機　JSＳ-850　 42波　　　　　　　　　　　　検査料</t>
    <rPh sb="0" eb="1">
      <t>ダイ</t>
    </rPh>
    <rPh sb="2" eb="4">
      <t>ソウチ</t>
    </rPh>
    <rPh sb="5" eb="8">
      <t>ソウジュシン</t>
    </rPh>
    <rPh sb="8" eb="9">
      <t>キ</t>
    </rPh>
    <rPh sb="21" eb="22">
      <t>ハ</t>
    </rPh>
    <rPh sb="34" eb="37">
      <t>ケンサリョウ</t>
    </rPh>
    <phoneticPr fontId="5"/>
  </si>
  <si>
    <t>ﾚｰﾀﾞｰﾄﾗﾝｽﾎﾟﾝﾀﾞ　JQX-30A</t>
    <phoneticPr fontId="5"/>
  </si>
  <si>
    <t>《後継機器へ更新》</t>
    <rPh sb="1" eb="3">
      <t>コウケイ</t>
    </rPh>
    <rPh sb="3" eb="5">
      <t>キキ</t>
    </rPh>
    <rPh sb="6" eb="8">
      <t>コウシン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</si>
</sst>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41" formatCode="_ * #,##0_ ;_ * \-#,##0_ ;_ * &quot;-&quot;_ ;_ @_ "/>
    <numFmt numFmtId="176" formatCode="#,##0_);\(#,##0\)"/>
    <numFmt numFmtId="177" formatCode="0_);\(0\)"/>
    <numFmt numFmtId="178" formatCode="#,##0.0_);\(#,##0.0\)"/>
    <numFmt numFmtId="179" formatCode="#,##0.0_);[Red]\(#,##0.0\)"/>
    <numFmt numFmtId="180" formatCode="#,##0_ "/>
    <numFmt numFmtId="181" formatCode="#,##0_);[Red]\(#,##0\)"/>
  </numFmts>
  <fonts count="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theme="0"/>
      <name val="ＭＳ Ｐゴシック"/>
      <family val="3"/>
      <charset val="128"/>
    </font>
    <font>
      <b/>
      <sz val="12"/>
      <name val="ＭＳ Ｐゴシック"/>
      <family val="3"/>
      <charset val="128"/>
    </font>
    <font>
      <b/>
      <sz val="11"/>
      <name val="ＭＳ Ｐゴシック"/>
      <family val="3"/>
      <charset val="128"/>
    </font>
    <font>
      <sz val="12"/>
      <name val="ＭＳ Ｐゴシック"/>
      <family val="3"/>
      <charset val="128"/>
    </font>
    <font>
      <sz val="10"/>
      <name val="ＭＳ Ｐゴシック"/>
      <family val="3"/>
      <charset val="128"/>
    </font>
    <font>
      <sz val="11"/>
      <name val="ＭＳ Ｐゴシック"/>
      <family val="3"/>
      <charset val="128"/>
      <scheme val="major"/>
    </font>
    <font>
      <b/>
      <sz val="11"/>
      <name val="ＭＳ Ｐゴシック"/>
      <family val="3"/>
      <charset val="128"/>
      <scheme val="major"/>
    </font>
    <font>
      <b/>
      <sz val="11"/>
      <color rgb="FFFF0000"/>
      <name val="ＭＳ Ｐゴシック"/>
      <family val="3"/>
      <charset val="128"/>
      <scheme val="major"/>
    </font>
    <font>
      <sz val="10"/>
      <name val="ＭＳ Ｐゴシック"/>
      <family val="3"/>
      <charset val="128"/>
      <scheme val="major"/>
    </font>
    <font>
      <sz val="11"/>
      <color rgb="FFFF0000"/>
      <name val="ＭＳ Ｐゴシック"/>
      <family val="3"/>
      <charset val="128"/>
    </font>
    <font>
      <sz val="11"/>
      <color indexed="8"/>
      <name val="ＭＳ Ｐゴシック"/>
      <family val="3"/>
      <charset val="128"/>
    </font>
    <font>
      <sz val="11"/>
      <color rgb="FF7030A0"/>
      <name val="ＭＳ Ｐゴシック"/>
      <family val="3"/>
      <charset val="128"/>
    </font>
    <font>
      <sz val="11"/>
      <name val="ＭＳ Ｐゴシック"/>
      <family val="3"/>
      <charset val="128"/>
      <scheme val="minor"/>
    </font>
    <font>
      <sz val="28"/>
      <color rgb="FFFF0000"/>
      <name val="ＭＳ Ｐゴシック"/>
      <family val="3"/>
      <charset val="128"/>
    </font>
    <font>
      <b/>
      <sz val="14"/>
      <name val="ＭＳ Ｐゴシック"/>
      <family val="3"/>
      <charset val="128"/>
    </font>
    <font>
      <b/>
      <sz val="10"/>
      <name val="ＭＳ Ｐゴシック"/>
      <family val="3"/>
      <charset val="128"/>
    </font>
    <font>
      <b/>
      <sz val="11"/>
      <color rgb="FFFF0000"/>
      <name val="ＭＳ Ｐゴシック"/>
      <family val="3"/>
      <charset val="128"/>
    </font>
    <font>
      <sz val="11"/>
      <color theme="1"/>
      <name val="ＭＳ Ｐゴシック"/>
      <family val="3"/>
      <charset val="128"/>
    </font>
    <font>
      <sz val="11"/>
      <color theme="1"/>
      <name val="ＭＳ Ｐゴシック"/>
      <family val="3"/>
      <charset val="128"/>
      <scheme val="minor"/>
    </font>
    <font>
      <b/>
      <sz val="11"/>
      <color theme="1"/>
      <name val="ＭＳ Ｐゴシック"/>
      <family val="3"/>
      <charset val="128"/>
    </font>
    <font>
      <sz val="10"/>
      <color theme="1"/>
      <name val="ＭＳ Ｐゴシック"/>
      <family val="3"/>
      <charset val="128"/>
    </font>
    <font>
      <sz val="10"/>
      <color theme="1"/>
      <name val="ＭＳ Ｐゴシック"/>
      <family val="3"/>
      <charset val="128"/>
      <scheme val="minor"/>
    </font>
    <font>
      <sz val="8"/>
      <color theme="1"/>
      <name val="ＭＳ Ｐゴシック"/>
      <family val="3"/>
      <charset val="128"/>
      <scheme val="minor"/>
    </font>
    <font>
      <sz val="9"/>
      <color theme="1"/>
      <name val="ＭＳ Ｐゴシック"/>
      <family val="3"/>
      <charset val="128"/>
      <scheme val="minor"/>
    </font>
    <font>
      <sz val="9"/>
      <color theme="1"/>
      <name val="ＭＳ Ｐゴシック"/>
      <family val="3"/>
      <charset val="128"/>
    </font>
    <font>
      <b/>
      <sz val="10"/>
      <color theme="1"/>
      <name val="ＭＳ Ｐゴシック"/>
      <family val="3"/>
      <charset val="128"/>
    </font>
    <font>
      <sz val="11"/>
      <color rgb="FFFF0000"/>
      <name val="ＭＳ Ｐゴシック"/>
      <family val="3"/>
      <charset val="128"/>
      <scheme val="minor"/>
    </font>
    <font>
      <b/>
      <sz val="14"/>
      <color theme="1"/>
      <name val="ＭＳ Ｐゴシック"/>
      <family val="3"/>
      <charset val="128"/>
    </font>
    <font>
      <b/>
      <sz val="16"/>
      <name val="ＭＳ Ｐゴシック"/>
      <family val="3"/>
      <charset val="128"/>
    </font>
    <font>
      <sz val="9"/>
      <name val="ＭＳ Ｐゴシック"/>
      <family val="3"/>
      <charset val="128"/>
    </font>
    <font>
      <sz val="1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style="double">
        <color indexed="64"/>
      </top>
      <bottom/>
      <diagonal/>
    </border>
    <border>
      <left/>
      <right style="medium">
        <color indexed="64"/>
      </right>
      <top/>
      <bottom/>
      <diagonal/>
    </border>
    <border>
      <left style="medium">
        <color indexed="64"/>
      </left>
      <right style="medium">
        <color indexed="64"/>
      </right>
      <top style="medium">
        <color indexed="64"/>
      </top>
      <bottom/>
      <diagonal/>
    </border>
  </borders>
  <cellStyleXfs count="8">
    <xf numFmtId="0" fontId="0" fillId="0" borderId="0" applyFill="0" applyProtection="0"/>
    <xf numFmtId="0" fontId="3" fillId="0" borderId="1">
      <alignment horizontal="center" vertical="center"/>
    </xf>
    <xf numFmtId="0" fontId="2" fillId="0" borderId="0">
      <alignment vertical="center"/>
    </xf>
    <xf numFmtId="6"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6"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694">
    <xf numFmtId="0" fontId="0" fillId="0" borderId="0" xfId="0"/>
    <xf numFmtId="0" fontId="3" fillId="0" borderId="1" xfId="1">
      <alignment horizontal="center" vertical="center"/>
    </xf>
    <xf numFmtId="0" fontId="3" fillId="0" borderId="3" xfId="1" applyBorder="1">
      <alignment horizontal="center" vertical="center"/>
    </xf>
    <xf numFmtId="0" fontId="3" fillId="0" borderId="0" xfId="0" applyFont="1" applyAlignment="1">
      <alignment horizontal="center" vertical="center"/>
    </xf>
    <xf numFmtId="0" fontId="3" fillId="0" borderId="2" xfId="1" applyBorder="1" applyAlignment="1">
      <alignment vertical="center"/>
    </xf>
    <xf numFmtId="0" fontId="3" fillId="0" borderId="3" xfId="1" applyBorder="1" applyAlignment="1">
      <alignment horizontal="left" vertical="center"/>
    </xf>
    <xf numFmtId="176" fontId="3" fillId="0" borderId="1" xfId="1" applyNumberFormat="1" applyAlignment="1">
      <alignment horizontal="right" vertical="center"/>
    </xf>
    <xf numFmtId="0" fontId="3" fillId="0" borderId="1" xfId="1" applyAlignment="1">
      <alignment horizontal="left" vertical="center"/>
    </xf>
    <xf numFmtId="0" fontId="3" fillId="0" borderId="2" xfId="1" applyBorder="1" applyAlignment="1">
      <alignment horizontal="right" vertical="center"/>
    </xf>
    <xf numFmtId="0" fontId="3" fillId="0" borderId="0" xfId="0" applyFont="1" applyAlignment="1">
      <alignment vertical="center"/>
    </xf>
    <xf numFmtId="0" fontId="8" fillId="0" borderId="1" xfId="1" applyFont="1">
      <alignment horizontal="center" vertical="center"/>
    </xf>
    <xf numFmtId="0" fontId="8" fillId="0" borderId="1" xfId="1" applyFont="1" applyAlignment="1">
      <alignment horizontal="left" vertical="center"/>
    </xf>
    <xf numFmtId="177" fontId="3" fillId="2" borderId="1" xfId="1" applyNumberFormat="1" applyFill="1">
      <alignment horizontal="center" vertical="center"/>
    </xf>
    <xf numFmtId="0" fontId="9" fillId="2" borderId="1" xfId="1" applyFont="1" applyFill="1" applyAlignment="1">
      <alignment horizontal="left" vertical="center"/>
    </xf>
    <xf numFmtId="0" fontId="3" fillId="2" borderId="2" xfId="1" applyFill="1" applyBorder="1" applyAlignment="1">
      <alignment vertical="center"/>
    </xf>
    <xf numFmtId="0" fontId="3" fillId="2" borderId="3" xfId="1" applyFill="1" applyBorder="1">
      <alignment horizontal="center" vertical="center"/>
    </xf>
    <xf numFmtId="176" fontId="3" fillId="2" borderId="1" xfId="1" applyNumberFormat="1" applyFill="1" applyAlignment="1">
      <alignment horizontal="right" vertical="center"/>
    </xf>
    <xf numFmtId="0" fontId="3" fillId="2" borderId="1" xfId="1" applyFill="1" applyAlignment="1">
      <alignment horizontal="left" vertical="center"/>
    </xf>
    <xf numFmtId="0" fontId="3" fillId="2" borderId="2" xfId="1" applyFill="1" applyBorder="1" applyAlignment="1">
      <alignment horizontal="right" vertical="center"/>
    </xf>
    <xf numFmtId="0" fontId="3" fillId="2" borderId="3" xfId="1" applyFill="1" applyBorder="1" applyAlignment="1">
      <alignment horizontal="left" vertical="center"/>
    </xf>
    <xf numFmtId="0" fontId="3" fillId="2" borderId="1" xfId="0" applyFont="1" applyFill="1" applyBorder="1" applyAlignment="1">
      <alignment vertical="center"/>
    </xf>
    <xf numFmtId="0" fontId="3" fillId="2" borderId="0" xfId="0" applyFont="1" applyFill="1" applyAlignment="1">
      <alignment vertical="center"/>
    </xf>
    <xf numFmtId="0" fontId="0" fillId="2" borderId="1" xfId="1" applyFont="1" applyFill="1" applyAlignment="1">
      <alignment horizontal="left" vertical="center"/>
    </xf>
    <xf numFmtId="177" fontId="3" fillId="2" borderId="1" xfId="1" applyNumberFormat="1" applyFill="1" applyAlignment="1">
      <alignment horizontal="right" vertical="center"/>
    </xf>
    <xf numFmtId="0" fontId="3" fillId="2" borderId="2" xfId="0" applyFont="1" applyFill="1" applyBorder="1" applyAlignment="1">
      <alignment horizontal="right" vertical="center"/>
    </xf>
    <xf numFmtId="0" fontId="3" fillId="2" borderId="3" xfId="0" applyFont="1" applyFill="1" applyBorder="1" applyAlignment="1">
      <alignment horizontal="left" vertical="center"/>
    </xf>
    <xf numFmtId="0" fontId="3" fillId="2" borderId="4" xfId="1" applyFill="1" applyBorder="1">
      <alignment horizontal="center" vertical="center"/>
    </xf>
    <xf numFmtId="0" fontId="3" fillId="2" borderId="4" xfId="0" applyFont="1" applyFill="1" applyBorder="1" applyAlignment="1">
      <alignment horizontal="right" vertical="center"/>
    </xf>
    <xf numFmtId="0" fontId="0" fillId="2" borderId="3" xfId="0" applyFill="1" applyBorder="1" applyAlignment="1">
      <alignment horizontal="center" vertical="center"/>
    </xf>
    <xf numFmtId="176" fontId="3" fillId="2" borderId="0" xfId="0" applyNumberFormat="1" applyFont="1" applyFill="1" applyAlignment="1">
      <alignment vertical="center"/>
    </xf>
    <xf numFmtId="176" fontId="3" fillId="2" borderId="0" xfId="0" applyNumberFormat="1" applyFont="1" applyFill="1" applyAlignment="1">
      <alignment horizontal="left" vertical="center"/>
    </xf>
    <xf numFmtId="176" fontId="3" fillId="2" borderId="5" xfId="1" applyNumberFormat="1" applyFill="1" applyBorder="1" applyAlignment="1">
      <alignment horizontal="right" vertical="center"/>
    </xf>
    <xf numFmtId="0" fontId="3" fillId="2" borderId="5" xfId="1" applyFill="1" applyBorder="1" applyAlignment="1">
      <alignment horizontal="left" vertical="center"/>
    </xf>
    <xf numFmtId="0" fontId="3" fillId="2" borderId="0" xfId="0" applyFont="1" applyFill="1" applyAlignment="1">
      <alignment horizontal="right" vertical="center"/>
    </xf>
    <xf numFmtId="0" fontId="3" fillId="2" borderId="0" xfId="0" applyFont="1" applyFill="1" applyAlignment="1">
      <alignment horizontal="left" vertical="center"/>
    </xf>
    <xf numFmtId="176" fontId="8" fillId="2" borderId="1" xfId="1" applyNumberFormat="1" applyFont="1" applyFill="1">
      <alignment horizontal="center" vertical="center"/>
    </xf>
    <xf numFmtId="176" fontId="8" fillId="2" borderId="1" xfId="1" applyNumberFormat="1" applyFont="1" applyFill="1" applyAlignment="1">
      <alignment horizontal="right" vertical="center"/>
    </xf>
    <xf numFmtId="177" fontId="3" fillId="2" borderId="1" xfId="0" applyNumberFormat="1" applyFont="1" applyFill="1" applyBorder="1" applyAlignment="1">
      <alignment horizontal="center" vertical="center"/>
    </xf>
    <xf numFmtId="176" fontId="3" fillId="2" borderId="6" xfId="0" applyNumberFormat="1" applyFont="1" applyFill="1" applyBorder="1" applyAlignment="1">
      <alignment horizontal="right" vertical="center"/>
    </xf>
    <xf numFmtId="0" fontId="10" fillId="2" borderId="1" xfId="1" applyFont="1" applyFill="1" applyAlignment="1">
      <alignment horizontal="left" vertical="center" wrapText="1"/>
    </xf>
    <xf numFmtId="0" fontId="10" fillId="2" borderId="2" xfId="1" applyFont="1" applyFill="1" applyBorder="1" applyAlignment="1">
      <alignment vertical="center"/>
    </xf>
    <xf numFmtId="0" fontId="11" fillId="2" borderId="2" xfId="1" applyFont="1" applyFill="1" applyBorder="1" applyAlignment="1">
      <alignment vertical="center"/>
    </xf>
    <xf numFmtId="0" fontId="11" fillId="2" borderId="3" xfId="1" applyFont="1" applyFill="1" applyBorder="1" applyAlignment="1">
      <alignment horizontal="left" vertical="center"/>
    </xf>
    <xf numFmtId="176" fontId="11" fillId="2" borderId="1" xfId="1" applyNumberFormat="1" applyFont="1" applyFill="1" applyAlignment="1">
      <alignment horizontal="right" vertical="center"/>
    </xf>
    <xf numFmtId="0" fontId="11" fillId="2" borderId="1" xfId="1" applyFont="1" applyFill="1" applyAlignment="1">
      <alignment horizontal="left" vertical="center"/>
    </xf>
    <xf numFmtId="0" fontId="11" fillId="2" borderId="2" xfId="1" applyFont="1" applyFill="1" applyBorder="1" applyAlignment="1">
      <alignment horizontal="right" vertical="center"/>
    </xf>
    <xf numFmtId="0" fontId="11" fillId="2" borderId="1" xfId="0" applyFont="1" applyFill="1" applyBorder="1" applyAlignment="1">
      <alignment vertical="center"/>
    </xf>
    <xf numFmtId="176" fontId="12" fillId="2" borderId="1" xfId="1" applyNumberFormat="1" applyFont="1" applyFill="1">
      <alignment horizontal="center" vertical="center"/>
    </xf>
    <xf numFmtId="176" fontId="12" fillId="2" borderId="1" xfId="1" applyNumberFormat="1" applyFont="1" applyFill="1" applyAlignment="1">
      <alignment horizontal="right" vertical="center"/>
    </xf>
    <xf numFmtId="176" fontId="13" fillId="2" borderId="1" xfId="1" applyNumberFormat="1" applyFont="1" applyFill="1" applyAlignment="1">
      <alignment horizontal="right" vertical="center"/>
    </xf>
    <xf numFmtId="0" fontId="0" fillId="2" borderId="3" xfId="1" applyFont="1" applyFill="1" applyBorder="1">
      <alignment horizontal="center" vertical="center"/>
    </xf>
    <xf numFmtId="0" fontId="10" fillId="2" borderId="1" xfId="1" applyFont="1" applyFill="1" applyAlignment="1">
      <alignment horizontal="left" vertical="center"/>
    </xf>
    <xf numFmtId="176" fontId="3" fillId="2" borderId="1" xfId="0" applyNumberFormat="1" applyFont="1" applyFill="1" applyBorder="1" applyAlignment="1">
      <alignment horizontal="right" vertical="center"/>
    </xf>
    <xf numFmtId="0" fontId="14" fillId="2" borderId="2" xfId="1" applyFont="1" applyFill="1" applyBorder="1" applyAlignment="1">
      <alignment vertical="center"/>
    </xf>
    <xf numFmtId="0" fontId="11" fillId="2" borderId="3" xfId="1" applyFont="1" applyFill="1" applyBorder="1">
      <alignment horizontal="center" vertical="center"/>
    </xf>
    <xf numFmtId="0" fontId="3" fillId="2" borderId="1" xfId="0" applyFont="1" applyFill="1" applyBorder="1" applyAlignment="1">
      <alignment horizontal="left" vertical="center"/>
    </xf>
    <xf numFmtId="176" fontId="3" fillId="2" borderId="3" xfId="0" applyNumberFormat="1" applyFont="1" applyFill="1" applyBorder="1" applyAlignment="1">
      <alignment horizontal="left" vertical="center"/>
    </xf>
    <xf numFmtId="176" fontId="3" fillId="2" borderId="0" xfId="0" applyNumberFormat="1" applyFont="1" applyFill="1" applyAlignment="1">
      <alignment horizontal="right" vertical="center"/>
    </xf>
    <xf numFmtId="0" fontId="0" fillId="2" borderId="1" xfId="1" applyFont="1" applyFill="1" applyAlignment="1">
      <alignment horizontal="left" vertical="center" wrapText="1"/>
    </xf>
    <xf numFmtId="0" fontId="0" fillId="0" borderId="1" xfId="1" applyFont="1" applyAlignment="1">
      <alignment horizontal="left" vertical="center"/>
    </xf>
    <xf numFmtId="0" fontId="0" fillId="2" borderId="2" xfId="0" applyFill="1" applyBorder="1" applyAlignment="1">
      <alignment horizontal="right" vertical="center"/>
    </xf>
    <xf numFmtId="0" fontId="15" fillId="0" borderId="1" xfId="1" applyFont="1" applyAlignment="1">
      <alignment horizontal="left" vertical="center"/>
    </xf>
    <xf numFmtId="176" fontId="8" fillId="0" borderId="1" xfId="1" applyNumberFormat="1" applyFont="1">
      <alignment horizontal="center" vertical="center"/>
    </xf>
    <xf numFmtId="176" fontId="8" fillId="0" borderId="1" xfId="1" applyNumberFormat="1" applyFont="1" applyAlignment="1">
      <alignment horizontal="right" vertical="center"/>
    </xf>
    <xf numFmtId="0" fontId="15" fillId="2" borderId="1" xfId="1" applyFont="1" applyFill="1" applyAlignment="1">
      <alignment horizontal="left" vertical="center"/>
    </xf>
    <xf numFmtId="177" fontId="11" fillId="2" borderId="1" xfId="1" applyNumberFormat="1" applyFont="1" applyFill="1">
      <alignment horizontal="center" vertical="center"/>
    </xf>
    <xf numFmtId="176" fontId="12" fillId="2" borderId="1" xfId="0" applyNumberFormat="1" applyFont="1" applyFill="1" applyBorder="1" applyAlignment="1">
      <alignment horizontal="right" vertical="center"/>
    </xf>
    <xf numFmtId="0" fontId="11" fillId="2" borderId="1" xfId="1" applyFont="1" applyFill="1" applyAlignment="1">
      <alignment horizontal="left" vertical="center" wrapText="1"/>
    </xf>
    <xf numFmtId="176" fontId="13" fillId="2" borderId="1" xfId="0" applyNumberFormat="1" applyFont="1" applyFill="1" applyBorder="1" applyAlignment="1">
      <alignment horizontal="right" vertical="center"/>
    </xf>
    <xf numFmtId="0" fontId="8" fillId="2" borderId="1" xfId="1" applyFont="1" applyFill="1" applyAlignment="1">
      <alignment horizontal="left" vertical="center"/>
    </xf>
    <xf numFmtId="177" fontId="3" fillId="0" borderId="1" xfId="1" applyNumberFormat="1">
      <alignment horizontal="center" vertical="center"/>
    </xf>
    <xf numFmtId="177" fontId="8" fillId="0" borderId="1" xfId="1" applyNumberFormat="1" applyFont="1">
      <alignment horizontal="center" vertical="center"/>
    </xf>
    <xf numFmtId="176" fontId="3" fillId="0" borderId="0" xfId="0" applyNumberFormat="1" applyFont="1" applyAlignment="1">
      <alignment horizontal="right" vertical="center"/>
    </xf>
    <xf numFmtId="0" fontId="3" fillId="0" borderId="1" xfId="0" applyFont="1" applyBorder="1" applyAlignment="1">
      <alignment vertical="center"/>
    </xf>
    <xf numFmtId="177" fontId="16" fillId="2" borderId="1" xfId="1" applyNumberFormat="1" applyFont="1" applyFill="1">
      <alignment horizontal="center" vertical="center"/>
    </xf>
    <xf numFmtId="0" fontId="3" fillId="0" borderId="1" xfId="0" applyFont="1" applyBorder="1" applyAlignment="1">
      <alignment horizontal="left" vertical="center"/>
    </xf>
    <xf numFmtId="176" fontId="3" fillId="0" borderId="2" xfId="0" applyNumberFormat="1" applyFont="1" applyBorder="1" applyAlignment="1">
      <alignment vertical="center"/>
    </xf>
    <xf numFmtId="176" fontId="3" fillId="0" borderId="3" xfId="0" applyNumberFormat="1" applyFont="1" applyBorder="1" applyAlignment="1">
      <alignment horizontal="left" vertical="center"/>
    </xf>
    <xf numFmtId="176"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left" vertical="center"/>
    </xf>
    <xf numFmtId="176" fontId="3" fillId="0" borderId="7" xfId="0" applyNumberFormat="1" applyFont="1" applyBorder="1" applyAlignment="1">
      <alignment horizontal="right" vertical="center"/>
    </xf>
    <xf numFmtId="0" fontId="3" fillId="2" borderId="1" xfId="1" applyFill="1">
      <alignment horizontal="center" vertical="center"/>
    </xf>
    <xf numFmtId="0" fontId="10" fillId="0" borderId="1" xfId="0" applyFont="1" applyBorder="1" applyAlignment="1">
      <alignment horizontal="left" vertical="center"/>
    </xf>
    <xf numFmtId="0" fontId="3" fillId="0" borderId="1" xfId="1" applyAlignment="1">
      <alignment horizontal="left" vertical="center" wrapText="1"/>
    </xf>
    <xf numFmtId="0" fontId="0" fillId="0" borderId="1" xfId="0" applyBorder="1" applyAlignment="1">
      <alignment horizontal="left" vertical="center"/>
    </xf>
    <xf numFmtId="0" fontId="3" fillId="0" borderId="1" xfId="0" applyFont="1" applyBorder="1" applyAlignment="1">
      <alignment horizontal="left" vertical="center" wrapText="1"/>
    </xf>
    <xf numFmtId="0" fontId="0" fillId="2" borderId="1" xfId="0" applyFill="1" applyBorder="1" applyAlignment="1">
      <alignment horizontal="left" vertical="center"/>
    </xf>
    <xf numFmtId="0" fontId="0" fillId="2" borderId="3" xfId="0" applyFill="1" applyBorder="1" applyAlignment="1">
      <alignment horizontal="left" vertical="center"/>
    </xf>
    <xf numFmtId="176" fontId="0" fillId="2" borderId="1" xfId="0" applyNumberFormat="1" applyFill="1" applyBorder="1" applyAlignment="1">
      <alignment horizontal="right" vertical="center"/>
    </xf>
    <xf numFmtId="176" fontId="8" fillId="0" borderId="1" xfId="0" applyNumberFormat="1" applyFont="1" applyBorder="1" applyAlignment="1">
      <alignment horizontal="right" vertical="center"/>
    </xf>
    <xf numFmtId="0" fontId="10" fillId="0" borderId="1" xfId="1" applyFont="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distributed" wrapText="1"/>
    </xf>
    <xf numFmtId="0" fontId="3" fillId="0" borderId="2" xfId="0" applyFont="1" applyBorder="1" applyAlignment="1">
      <alignment horizontal="right" vertical="distributed" wrapText="1"/>
    </xf>
    <xf numFmtId="0" fontId="17" fillId="0" borderId="0" xfId="0" applyFont="1" applyAlignment="1">
      <alignment horizontal="left" vertical="center"/>
    </xf>
    <xf numFmtId="0" fontId="0" fillId="2" borderId="1" xfId="0" applyFill="1" applyBorder="1" applyAlignment="1">
      <alignment horizontal="left" vertical="center" wrapText="1"/>
    </xf>
    <xf numFmtId="176" fontId="3" fillId="0" borderId="3" xfId="0" applyNumberFormat="1" applyFont="1" applyBorder="1" applyAlignment="1">
      <alignment horizontal="center" vertical="center"/>
    </xf>
    <xf numFmtId="0" fontId="10" fillId="0" borderId="1" xfId="0" applyFont="1" applyBorder="1" applyAlignment="1">
      <alignment horizontal="left" vertical="justify" wrapText="1"/>
    </xf>
    <xf numFmtId="0" fontId="3" fillId="0" borderId="2" xfId="0" applyFont="1" applyBorder="1" applyAlignment="1">
      <alignment horizontal="right" vertical="justify" wrapText="1"/>
    </xf>
    <xf numFmtId="0" fontId="3" fillId="2" borderId="1" xfId="0" applyFont="1" applyFill="1" applyBorder="1" applyAlignment="1">
      <alignment horizontal="center" vertical="center"/>
    </xf>
    <xf numFmtId="176" fontId="3" fillId="2" borderId="2" xfId="0" applyNumberFormat="1" applyFont="1" applyFill="1" applyBorder="1" applyAlignment="1">
      <alignment vertical="center"/>
    </xf>
    <xf numFmtId="176" fontId="3" fillId="2" borderId="3" xfId="0" applyNumberFormat="1" applyFont="1" applyFill="1" applyBorder="1" applyAlignment="1">
      <alignment horizontal="center" vertical="center"/>
    </xf>
    <xf numFmtId="0" fontId="18" fillId="0" borderId="2" xfId="0" applyFont="1" applyBorder="1" applyAlignment="1">
      <alignment horizontal="right" vertical="center"/>
    </xf>
    <xf numFmtId="0" fontId="18" fillId="0" borderId="1" xfId="0" applyFont="1" applyBorder="1" applyAlignment="1">
      <alignment horizontal="left" vertical="center"/>
    </xf>
    <xf numFmtId="0" fontId="18" fillId="0" borderId="1" xfId="0" applyFont="1" applyBorder="1" applyAlignment="1">
      <alignment horizontal="left" vertical="distributed" wrapText="1"/>
    </xf>
    <xf numFmtId="0" fontId="18" fillId="0" borderId="2" xfId="0" applyFont="1" applyBorder="1" applyAlignment="1">
      <alignment horizontal="right" vertical="distributed" wrapText="1"/>
    </xf>
    <xf numFmtId="0" fontId="18" fillId="0" borderId="1" xfId="0" applyFont="1" applyBorder="1" applyAlignment="1">
      <alignment horizontal="left" vertical="center" wrapText="1"/>
    </xf>
    <xf numFmtId="0" fontId="18" fillId="0" borderId="2" xfId="0" applyFont="1" applyBorder="1" applyAlignment="1">
      <alignment horizontal="right" vertical="center" wrapText="1"/>
    </xf>
    <xf numFmtId="0" fontId="8" fillId="2" borderId="1" xfId="1" applyFont="1" applyFill="1">
      <alignment horizontal="center" vertical="center"/>
    </xf>
    <xf numFmtId="176" fontId="3" fillId="0" borderId="2" xfId="0" applyNumberFormat="1" applyFont="1" applyBorder="1" applyAlignment="1">
      <alignment horizontal="right" vertical="center"/>
    </xf>
    <xf numFmtId="0" fontId="18" fillId="0" borderId="1" xfId="1" applyFont="1" applyAlignment="1">
      <alignment horizontal="left" vertical="center" shrinkToFit="1"/>
    </xf>
    <xf numFmtId="0" fontId="18" fillId="0" borderId="2" xfId="1" applyFont="1" applyBorder="1" applyAlignment="1">
      <alignment horizontal="right" vertical="center"/>
    </xf>
    <xf numFmtId="176" fontId="8" fillId="0" borderId="5" xfId="1" applyNumberFormat="1" applyFont="1" applyBorder="1" applyAlignment="1">
      <alignment horizontal="right" vertical="center"/>
    </xf>
    <xf numFmtId="0" fontId="18" fillId="0" borderId="1" xfId="1" applyFont="1" applyAlignment="1">
      <alignment horizontal="left" vertical="center"/>
    </xf>
    <xf numFmtId="176" fontId="3" fillId="0" borderId="3" xfId="1" applyNumberFormat="1" applyBorder="1" applyAlignment="1">
      <alignment horizontal="right" vertical="center"/>
    </xf>
    <xf numFmtId="176" fontId="3" fillId="0" borderId="6" xfId="0" applyNumberFormat="1" applyFont="1" applyBorder="1" applyAlignment="1">
      <alignment horizontal="right" vertical="center"/>
    </xf>
    <xf numFmtId="176" fontId="3" fillId="0" borderId="5" xfId="0" applyNumberFormat="1" applyFont="1" applyBorder="1" applyAlignment="1">
      <alignment horizontal="righ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15" fillId="2" borderId="1" xfId="0" applyFont="1" applyFill="1" applyBorder="1" applyAlignment="1">
      <alignment horizontal="left" vertical="center"/>
    </xf>
    <xf numFmtId="177" fontId="8" fillId="2" borderId="1" xfId="0" applyNumberFormat="1" applyFont="1" applyFill="1" applyBorder="1" applyAlignment="1">
      <alignment horizontal="center" vertical="center"/>
    </xf>
    <xf numFmtId="0" fontId="10" fillId="0" borderId="2" xfId="1" applyFont="1" applyBorder="1" applyAlignment="1">
      <alignment vertical="center"/>
    </xf>
    <xf numFmtId="178" fontId="3" fillId="2" borderId="2" xfId="0" applyNumberFormat="1" applyFont="1" applyFill="1" applyBorder="1" applyAlignment="1">
      <alignment vertical="center" shrinkToFit="1"/>
    </xf>
    <xf numFmtId="0" fontId="19" fillId="2" borderId="1" xfId="0" applyFont="1" applyFill="1" applyBorder="1" applyAlignment="1">
      <alignment horizontal="left" vertical="center"/>
    </xf>
    <xf numFmtId="177" fontId="16" fillId="2" borderId="1" xfId="0" applyNumberFormat="1" applyFont="1" applyFill="1" applyBorder="1" applyAlignment="1">
      <alignment horizontal="center" vertical="center"/>
    </xf>
    <xf numFmtId="176" fontId="0" fillId="2" borderId="2" xfId="0" applyNumberFormat="1" applyFill="1" applyBorder="1" applyAlignment="1">
      <alignment vertical="center"/>
    </xf>
    <xf numFmtId="176" fontId="0" fillId="2" borderId="3" xfId="0" applyNumberFormat="1" applyFill="1" applyBorder="1" applyAlignment="1">
      <alignment horizontal="center" vertical="center"/>
    </xf>
    <xf numFmtId="176" fontId="0" fillId="2" borderId="1" xfId="1" applyNumberFormat="1" applyFont="1" applyFill="1" applyAlignment="1">
      <alignment horizontal="right" vertical="center"/>
    </xf>
    <xf numFmtId="0" fontId="3" fillId="0" borderId="3" xfId="0" applyFont="1" applyBorder="1" applyAlignment="1">
      <alignment horizontal="center" vertical="center"/>
    </xf>
    <xf numFmtId="177" fontId="0" fillId="2" borderId="1" xfId="0" applyNumberFormat="1" applyFill="1" applyBorder="1" applyAlignment="1">
      <alignment horizontal="center" vertical="center"/>
    </xf>
    <xf numFmtId="176" fontId="3" fillId="0" borderId="0" xfId="0" applyNumberFormat="1" applyFont="1" applyAlignment="1">
      <alignment vertical="center"/>
    </xf>
    <xf numFmtId="0" fontId="3" fillId="0" borderId="0" xfId="0" applyFont="1" applyAlignment="1">
      <alignment horizontal="right" vertical="center"/>
    </xf>
    <xf numFmtId="0" fontId="11" fillId="2" borderId="1" xfId="0" applyFont="1" applyFill="1" applyBorder="1" applyAlignment="1">
      <alignment horizontal="left" vertical="center"/>
    </xf>
    <xf numFmtId="176" fontId="11" fillId="2" borderId="2" xfId="0" applyNumberFormat="1" applyFont="1" applyFill="1" applyBorder="1" applyAlignment="1">
      <alignment vertical="center"/>
    </xf>
    <xf numFmtId="176" fontId="11" fillId="2" borderId="3" xfId="0" applyNumberFormat="1" applyFont="1" applyFill="1" applyBorder="1" applyAlignment="1">
      <alignment horizontal="center" vertical="center"/>
    </xf>
    <xf numFmtId="176" fontId="11" fillId="2" borderId="1" xfId="0" applyNumberFormat="1" applyFont="1" applyFill="1" applyBorder="1" applyAlignment="1">
      <alignment horizontal="right" vertical="center"/>
    </xf>
    <xf numFmtId="0" fontId="11" fillId="2" borderId="2" xfId="0" applyFont="1" applyFill="1" applyBorder="1" applyAlignment="1">
      <alignment horizontal="right" vertical="center"/>
    </xf>
    <xf numFmtId="0" fontId="11" fillId="2" borderId="1" xfId="0" applyFont="1" applyFill="1" applyBorder="1" applyAlignment="1">
      <alignment horizontal="left" vertical="center" wrapText="1"/>
    </xf>
    <xf numFmtId="176" fontId="11" fillId="2" borderId="3" xfId="0" applyNumberFormat="1" applyFont="1" applyFill="1" applyBorder="1" applyAlignment="1">
      <alignment horizontal="left" vertical="center"/>
    </xf>
    <xf numFmtId="0" fontId="8" fillId="0" borderId="1" xfId="0" applyFont="1" applyBorder="1" applyAlignment="1">
      <alignment horizontal="left" vertical="center"/>
    </xf>
    <xf numFmtId="176" fontId="3" fillId="0" borderId="3" xfId="0" applyNumberFormat="1" applyFont="1" applyBorder="1" applyAlignment="1">
      <alignment horizontal="right" vertical="center"/>
    </xf>
    <xf numFmtId="176" fontId="3" fillId="2" borderId="3" xfId="0" applyNumberFormat="1" applyFont="1" applyFill="1" applyBorder="1" applyAlignment="1">
      <alignment horizontal="right" vertical="center"/>
    </xf>
    <xf numFmtId="176" fontId="0" fillId="0" borderId="1" xfId="0" applyNumberFormat="1" applyBorder="1" applyAlignment="1">
      <alignment horizontal="right" vertical="center"/>
    </xf>
    <xf numFmtId="0" fontId="10" fillId="2" borderId="1" xfId="0" applyFont="1" applyFill="1" applyBorder="1" applyAlignment="1">
      <alignment horizontal="left" vertical="center"/>
    </xf>
    <xf numFmtId="176" fontId="8" fillId="0" borderId="6" xfId="1" applyNumberFormat="1" applyFont="1" applyBorder="1">
      <alignment horizontal="center" vertical="center"/>
    </xf>
    <xf numFmtId="177" fontId="3" fillId="2" borderId="1" xfId="0" applyNumberFormat="1" applyFont="1" applyFill="1" applyBorder="1" applyAlignment="1">
      <alignment horizontal="right" vertical="center"/>
    </xf>
    <xf numFmtId="0" fontId="20" fillId="0" borderId="1" xfId="0" applyFont="1" applyBorder="1" applyAlignment="1">
      <alignment horizontal="lef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176" fontId="6" fillId="0" borderId="0" xfId="0" applyNumberFormat="1" applyFont="1" applyFill="1" applyAlignment="1">
      <alignment horizontal="right" vertical="center"/>
    </xf>
    <xf numFmtId="176" fontId="3" fillId="0" borderId="9" xfId="0" applyNumberFormat="1" applyFont="1" applyBorder="1" applyAlignment="1">
      <alignment horizontal="right" vertical="center"/>
    </xf>
    <xf numFmtId="0" fontId="0" fillId="0" borderId="1" xfId="1" applyFont="1" applyAlignment="1">
      <alignment horizontal="left" vertical="center" shrinkToFit="1"/>
    </xf>
    <xf numFmtId="176" fontId="0" fillId="0" borderId="2" xfId="0" applyNumberFormat="1" applyBorder="1" applyAlignment="1">
      <alignment vertical="center"/>
    </xf>
    <xf numFmtId="0" fontId="10" fillId="0" borderId="1" xfId="1" applyFont="1" applyAlignment="1">
      <alignment horizontal="left" vertical="center" wrapText="1"/>
    </xf>
    <xf numFmtId="176" fontId="15" fillId="2" borderId="1" xfId="1" applyNumberFormat="1" applyFont="1" applyFill="1" applyAlignment="1">
      <alignment horizontal="right" vertical="center"/>
    </xf>
    <xf numFmtId="0" fontId="15" fillId="2" borderId="2" xfId="1" applyFont="1" applyFill="1" applyBorder="1" applyAlignment="1">
      <alignment horizontal="right" vertical="center"/>
    </xf>
    <xf numFmtId="0" fontId="15" fillId="2" borderId="3" xfId="1" applyFont="1" applyFill="1" applyBorder="1" applyAlignment="1">
      <alignment horizontal="left" vertical="center"/>
    </xf>
    <xf numFmtId="176" fontId="15" fillId="2" borderId="1" xfId="0" applyNumberFormat="1" applyFont="1" applyFill="1" applyBorder="1" applyAlignment="1">
      <alignment horizontal="right" vertical="center"/>
    </xf>
    <xf numFmtId="176" fontId="22" fillId="2" borderId="1" xfId="1" applyNumberFormat="1" applyFont="1" applyFill="1" applyAlignment="1">
      <alignment horizontal="right" vertical="center"/>
    </xf>
    <xf numFmtId="0" fontId="10" fillId="2" borderId="1" xfId="0" applyFont="1" applyFill="1" applyBorder="1" applyAlignment="1">
      <alignment horizontal="left" vertical="center" wrapText="1"/>
    </xf>
    <xf numFmtId="0" fontId="0" fillId="2" borderId="1" xfId="0" applyFill="1" applyBorder="1" applyAlignment="1">
      <alignment horizontal="left" vertical="center" shrinkToFit="1"/>
    </xf>
    <xf numFmtId="0" fontId="3" fillId="2" borderId="4" xfId="1" applyFill="1" applyBorder="1" applyAlignment="1">
      <alignment horizontal="left" vertical="center"/>
    </xf>
    <xf numFmtId="0" fontId="3" fillId="2" borderId="4" xfId="0" applyFont="1" applyFill="1" applyBorder="1" applyAlignment="1">
      <alignment horizontal="left" vertical="center"/>
    </xf>
    <xf numFmtId="0" fontId="0" fillId="2" borderId="4" xfId="0" applyFill="1" applyBorder="1" applyAlignment="1">
      <alignment horizontal="center" vertical="center"/>
    </xf>
    <xf numFmtId="0" fontId="11" fillId="2" borderId="4" xfId="1" applyFont="1" applyFill="1" applyBorder="1" applyAlignment="1">
      <alignment horizontal="left" vertical="center"/>
    </xf>
    <xf numFmtId="0" fontId="0" fillId="2" borderId="4" xfId="1" applyFont="1" applyFill="1" applyBorder="1">
      <alignment horizontal="center" vertical="center"/>
    </xf>
    <xf numFmtId="0" fontId="11" fillId="2" borderId="4" xfId="1" applyFont="1" applyFill="1" applyBorder="1">
      <alignment horizontal="center" vertical="center"/>
    </xf>
    <xf numFmtId="0" fontId="0" fillId="2" borderId="4" xfId="0" applyFill="1" applyBorder="1" applyAlignment="1">
      <alignment horizontal="left" vertical="center"/>
    </xf>
    <xf numFmtId="176" fontId="3" fillId="2" borderId="4" xfId="0" applyNumberFormat="1" applyFont="1" applyFill="1" applyBorder="1" applyAlignment="1">
      <alignment horizontal="left" vertical="center"/>
    </xf>
    <xf numFmtId="0" fontId="3" fillId="2" borderId="4" xfId="0" applyFont="1" applyFill="1" applyBorder="1" applyAlignment="1">
      <alignment horizontal="center" vertical="center"/>
    </xf>
    <xf numFmtId="0" fontId="11" fillId="2" borderId="4" xfId="0" applyFont="1" applyFill="1" applyBorder="1" applyAlignment="1">
      <alignment horizontal="left" vertical="center"/>
    </xf>
    <xf numFmtId="176" fontId="6" fillId="0" borderId="3" xfId="1" applyNumberFormat="1" applyFont="1" applyBorder="1" applyAlignment="1">
      <alignment horizontal="right" vertical="center"/>
    </xf>
    <xf numFmtId="176" fontId="3" fillId="0" borderId="4" xfId="1" applyNumberFormat="1" applyBorder="1" applyAlignment="1">
      <alignment horizontal="right" vertical="center"/>
    </xf>
    <xf numFmtId="0" fontId="3" fillId="2" borderId="4" xfId="0" applyFont="1" applyFill="1" applyBorder="1" applyAlignment="1">
      <alignment horizontal="left" vertical="distributed" wrapText="1"/>
    </xf>
    <xf numFmtId="0" fontId="3" fillId="2" borderId="4" xfId="0" applyFont="1" applyFill="1" applyBorder="1" applyAlignment="1">
      <alignment horizontal="left" vertical="justify" wrapText="1"/>
    </xf>
    <xf numFmtId="0" fontId="18" fillId="2" borderId="4" xfId="0" applyFont="1" applyFill="1" applyBorder="1" applyAlignment="1">
      <alignment horizontal="left" vertical="center"/>
    </xf>
    <xf numFmtId="0" fontId="18" fillId="2" borderId="4" xfId="0" applyFont="1" applyFill="1" applyBorder="1" applyAlignment="1">
      <alignment horizontal="left" vertical="distributed" wrapText="1"/>
    </xf>
    <xf numFmtId="0" fontId="18" fillId="2" borderId="4" xfId="0" applyFont="1" applyFill="1" applyBorder="1" applyAlignment="1">
      <alignment horizontal="left" vertical="center" wrapText="1"/>
    </xf>
    <xf numFmtId="0" fontId="18" fillId="2" borderId="4" xfId="1" applyFont="1" applyFill="1" applyBorder="1" applyAlignment="1">
      <alignment horizontal="left" vertical="center" shrinkToFit="1"/>
    </xf>
    <xf numFmtId="0" fontId="18" fillId="2" borderId="4" xfId="1" applyFont="1" applyFill="1" applyBorder="1" applyAlignment="1">
      <alignment horizontal="left" vertical="center"/>
    </xf>
    <xf numFmtId="176" fontId="3" fillId="0" borderId="2" xfId="1" applyNumberFormat="1" applyBorder="1">
      <alignment horizontal="center" vertical="center"/>
    </xf>
    <xf numFmtId="0" fontId="3" fillId="0" borderId="5" xfId="1" applyBorder="1" applyAlignment="1">
      <alignment horizontal="right" vertical="center"/>
    </xf>
    <xf numFmtId="0" fontId="7" fillId="0" borderId="5" xfId="1" applyFont="1" applyBorder="1" applyAlignment="1">
      <alignment horizontal="left" vertical="center"/>
    </xf>
    <xf numFmtId="0" fontId="3" fillId="0" borderId="11" xfId="1" applyBorder="1" applyAlignment="1">
      <alignment vertical="center"/>
    </xf>
    <xf numFmtId="0" fontId="3" fillId="0" borderId="12" xfId="1" applyBorder="1" applyAlignment="1">
      <alignment horizontal="left" vertical="center"/>
    </xf>
    <xf numFmtId="176" fontId="3" fillId="0" borderId="5" xfId="1" applyNumberFormat="1" applyBorder="1" applyAlignment="1">
      <alignment horizontal="right" vertical="center"/>
    </xf>
    <xf numFmtId="0" fontId="3" fillId="0" borderId="5" xfId="1" applyBorder="1" applyAlignment="1">
      <alignment horizontal="left" vertical="center"/>
    </xf>
    <xf numFmtId="0" fontId="3" fillId="0" borderId="11" xfId="1" applyBorder="1" applyAlignment="1">
      <alignment horizontal="right" vertical="center"/>
    </xf>
    <xf numFmtId="0" fontId="3" fillId="2" borderId="13" xfId="1" applyFill="1" applyBorder="1" applyAlignment="1">
      <alignment horizontal="left" vertical="center"/>
    </xf>
    <xf numFmtId="176" fontId="6" fillId="0" borderId="12" xfId="1" applyNumberFormat="1" applyFont="1" applyBorder="1" applyAlignment="1">
      <alignment horizontal="right" vertical="center"/>
    </xf>
    <xf numFmtId="0" fontId="3" fillId="0" borderId="10" xfId="1" applyBorder="1" applyAlignment="1">
      <alignment horizontal="right" vertical="center"/>
    </xf>
    <xf numFmtId="0" fontId="3" fillId="0" borderId="10" xfId="1" applyBorder="1">
      <alignment horizontal="center" vertical="center"/>
    </xf>
    <xf numFmtId="176" fontId="3" fillId="0" borderId="10" xfId="1" applyNumberFormat="1" applyBorder="1">
      <alignment horizontal="center" vertical="center"/>
    </xf>
    <xf numFmtId="0" fontId="23" fillId="0" borderId="1" xfId="1" applyFont="1" applyAlignment="1">
      <alignment horizontal="right" vertical="center"/>
    </xf>
    <xf numFmtId="0" fontId="23" fillId="0" borderId="1" xfId="1" applyFont="1">
      <alignment horizontal="center" vertical="center"/>
    </xf>
    <xf numFmtId="0" fontId="23" fillId="0" borderId="2" xfId="1" applyFont="1" applyBorder="1">
      <alignment horizontal="center" vertical="center"/>
    </xf>
    <xf numFmtId="176" fontId="23" fillId="0" borderId="1" xfId="1" applyNumberFormat="1" applyFont="1">
      <alignment horizontal="center" vertical="center"/>
    </xf>
    <xf numFmtId="0" fontId="23" fillId="0" borderId="1" xfId="1" applyFont="1" applyAlignment="1">
      <alignment horizontal="center" vertical="center" wrapText="1"/>
    </xf>
    <xf numFmtId="0" fontId="23" fillId="0" borderId="3" xfId="1" applyFont="1" applyBorder="1">
      <alignment horizontal="center" vertical="center"/>
    </xf>
    <xf numFmtId="176" fontId="25" fillId="0" borderId="1" xfId="1" applyNumberFormat="1" applyFont="1">
      <alignment horizontal="center" vertical="center"/>
    </xf>
    <xf numFmtId="0" fontId="25" fillId="0" borderId="1" xfId="1" applyFont="1" applyAlignment="1">
      <alignment horizontal="right" vertical="center"/>
    </xf>
    <xf numFmtId="0" fontId="25" fillId="0" borderId="1" xfId="1" applyFont="1" applyAlignment="1">
      <alignment horizontal="left" vertical="center"/>
    </xf>
    <xf numFmtId="176" fontId="23" fillId="0" borderId="1" xfId="1" applyNumberFormat="1" applyFont="1" applyAlignment="1">
      <alignment horizontal="right" vertical="center"/>
    </xf>
    <xf numFmtId="0" fontId="26" fillId="0" borderId="1" xfId="1" applyFont="1" applyAlignment="1">
      <alignment horizontal="left" vertical="center" wrapText="1"/>
    </xf>
    <xf numFmtId="0" fontId="23" fillId="0" borderId="2" xfId="1" applyFont="1" applyBorder="1" applyAlignment="1">
      <alignment horizontal="right" vertical="center"/>
    </xf>
    <xf numFmtId="0" fontId="23" fillId="0" borderId="3" xfId="1" applyFont="1" applyBorder="1" applyAlignment="1">
      <alignment horizontal="left" vertical="center"/>
    </xf>
    <xf numFmtId="176" fontId="23" fillId="0" borderId="2" xfId="1" applyNumberFormat="1" applyFont="1" applyBorder="1" applyAlignment="1">
      <alignment horizontal="right" vertical="center"/>
    </xf>
    <xf numFmtId="176" fontId="23" fillId="0" borderId="7" xfId="1" applyNumberFormat="1" applyFont="1" applyBorder="1" applyAlignment="1">
      <alignment horizontal="right" vertical="center"/>
    </xf>
    <xf numFmtId="0" fontId="26" fillId="0" borderId="1" xfId="1" applyFont="1" applyAlignment="1">
      <alignment horizontal="right" vertical="center"/>
    </xf>
    <xf numFmtId="0" fontId="26" fillId="0" borderId="1" xfId="1" applyFont="1" applyAlignment="1">
      <alignment horizontal="left" vertical="center"/>
    </xf>
    <xf numFmtId="178" fontId="23" fillId="0" borderId="1" xfId="1" applyNumberFormat="1" applyFont="1" applyAlignment="1">
      <alignment horizontal="right" vertical="center"/>
    </xf>
    <xf numFmtId="0" fontId="27" fillId="0" borderId="1" xfId="1" applyFont="1" applyAlignment="1">
      <alignment horizontal="left" vertical="center" wrapText="1"/>
    </xf>
    <xf numFmtId="0" fontId="23" fillId="0" borderId="2" xfId="1" applyFont="1" applyBorder="1" applyAlignment="1">
      <alignment vertical="center"/>
    </xf>
    <xf numFmtId="0" fontId="27" fillId="0" borderId="18" xfId="1" applyFont="1" applyBorder="1" applyAlignment="1">
      <alignment horizontal="left" vertical="center" wrapText="1"/>
    </xf>
    <xf numFmtId="0" fontId="23" fillId="0" borderId="19" xfId="1" applyFont="1" applyBorder="1" applyAlignment="1">
      <alignment horizontal="right" vertical="center"/>
    </xf>
    <xf numFmtId="176" fontId="23" fillId="0" borderId="6" xfId="1" applyNumberFormat="1" applyFont="1" applyBorder="1" applyAlignment="1">
      <alignment horizontal="right" vertical="center"/>
    </xf>
    <xf numFmtId="176" fontId="26" fillId="0" borderId="1" xfId="1" applyNumberFormat="1" applyFont="1">
      <alignment horizontal="center" vertical="center"/>
    </xf>
    <xf numFmtId="0" fontId="26" fillId="0" borderId="6" xfId="1" applyFont="1" applyBorder="1" applyAlignment="1">
      <alignment horizontal="right" vertical="center"/>
    </xf>
    <xf numFmtId="0" fontId="23" fillId="0" borderId="19" xfId="1" applyFont="1" applyBorder="1" applyAlignment="1">
      <alignment vertical="center"/>
    </xf>
    <xf numFmtId="0" fontId="23" fillId="0" borderId="20" xfId="1" applyFont="1" applyBorder="1" applyAlignment="1">
      <alignment horizontal="left" vertical="center"/>
    </xf>
    <xf numFmtId="0" fontId="26" fillId="0" borderId="1" xfId="1" applyFont="1" applyAlignment="1">
      <alignment horizontal="left" vertical="top" wrapText="1"/>
    </xf>
    <xf numFmtId="176" fontId="23" fillId="0" borderId="2" xfId="1" applyNumberFormat="1" applyFont="1" applyBorder="1">
      <alignment horizontal="center" vertical="center"/>
    </xf>
    <xf numFmtId="41" fontId="23" fillId="0" borderId="1" xfId="1" applyNumberFormat="1" applyFont="1" applyAlignment="1">
      <alignment horizontal="right" vertical="center"/>
    </xf>
    <xf numFmtId="0" fontId="31" fillId="0" borderId="1" xfId="1" applyFont="1">
      <alignment horizontal="center" vertical="center"/>
    </xf>
    <xf numFmtId="0" fontId="23" fillId="0" borderId="11" xfId="1" applyFont="1" applyBorder="1" applyAlignment="1">
      <alignment vertical="center"/>
    </xf>
    <xf numFmtId="0" fontId="26" fillId="0" borderId="13" xfId="1" applyFont="1" applyBorder="1" applyAlignment="1">
      <alignment horizontal="left" vertical="top" wrapText="1"/>
    </xf>
    <xf numFmtId="0" fontId="23" fillId="0" borderId="11" xfId="1" applyFont="1" applyBorder="1" applyAlignment="1">
      <alignment horizontal="right" vertical="center"/>
    </xf>
    <xf numFmtId="0" fontId="23" fillId="0" borderId="12" xfId="1" applyFont="1" applyBorder="1" applyAlignment="1">
      <alignment horizontal="left" vertical="center"/>
    </xf>
    <xf numFmtId="176" fontId="23" fillId="0" borderId="11" xfId="1" applyNumberFormat="1" applyFont="1" applyBorder="1">
      <alignment horizontal="center" vertical="center"/>
    </xf>
    <xf numFmtId="41" fontId="23" fillId="0" borderId="7" xfId="1" applyNumberFormat="1" applyFont="1" applyBorder="1" applyAlignment="1">
      <alignment horizontal="right" vertical="center"/>
    </xf>
    <xf numFmtId="176" fontId="23" fillId="0" borderId="5" xfId="1" applyNumberFormat="1" applyFont="1" applyBorder="1" applyAlignment="1">
      <alignment horizontal="right" vertical="center"/>
    </xf>
    <xf numFmtId="41" fontId="23" fillId="0" borderId="6" xfId="1" applyNumberFormat="1" applyFont="1" applyBorder="1" applyAlignment="1">
      <alignment horizontal="right" vertical="center"/>
    </xf>
    <xf numFmtId="0" fontId="26" fillId="0" borderId="1" xfId="1" applyFont="1" applyAlignment="1">
      <alignment vertical="center"/>
    </xf>
    <xf numFmtId="0" fontId="15" fillId="0" borderId="3" xfId="1" applyFont="1" applyBorder="1" applyAlignment="1">
      <alignment horizontal="left" vertical="center"/>
    </xf>
    <xf numFmtId="49" fontId="26" fillId="0" borderId="1" xfId="1" applyNumberFormat="1" applyFont="1" applyAlignment="1">
      <alignment horizontal="right" vertical="center"/>
    </xf>
    <xf numFmtId="176" fontId="23" fillId="0" borderId="18" xfId="1" applyNumberFormat="1" applyFont="1" applyBorder="1" applyAlignment="1">
      <alignment horizontal="right" vertical="center"/>
    </xf>
    <xf numFmtId="0" fontId="26" fillId="0" borderId="6" xfId="1" applyFont="1" applyBorder="1" applyAlignment="1">
      <alignment horizontal="left" vertical="center" wrapText="1"/>
    </xf>
    <xf numFmtId="41" fontId="23" fillId="0" borderId="18" xfId="1" applyNumberFormat="1" applyFont="1" applyBorder="1" applyAlignment="1">
      <alignment horizontal="right" vertical="center"/>
    </xf>
    <xf numFmtId="0" fontId="26" fillId="0" borderId="5" xfId="1" applyFont="1" applyBorder="1" applyAlignment="1">
      <alignment horizontal="left" vertical="center"/>
    </xf>
    <xf numFmtId="0" fontId="26" fillId="0" borderId="6" xfId="1" applyFont="1" applyBorder="1" applyAlignment="1">
      <alignment horizontal="left" vertical="center"/>
    </xf>
    <xf numFmtId="176" fontId="23" fillId="0" borderId="19" xfId="1" applyNumberFormat="1" applyFont="1" applyBorder="1">
      <alignment horizontal="center" vertical="center"/>
    </xf>
    <xf numFmtId="0" fontId="26" fillId="0" borderId="21" xfId="1" applyFont="1" applyBorder="1" applyAlignment="1">
      <alignment horizontal="right" vertical="center"/>
    </xf>
    <xf numFmtId="0" fontId="25" fillId="0" borderId="21" xfId="1" applyFont="1" applyBorder="1">
      <alignment horizontal="center" vertical="center"/>
    </xf>
    <xf numFmtId="178" fontId="23" fillId="0" borderId="21" xfId="1" applyNumberFormat="1" applyFont="1" applyBorder="1" applyAlignment="1">
      <alignment horizontal="right" vertical="center"/>
    </xf>
    <xf numFmtId="176" fontId="23" fillId="0" borderId="21" xfId="1" applyNumberFormat="1" applyFont="1" applyBorder="1" applyAlignment="1">
      <alignment horizontal="right" vertical="center"/>
    </xf>
    <xf numFmtId="0" fontId="26" fillId="0" borderId="21" xfId="1" applyFont="1" applyBorder="1" applyAlignment="1">
      <alignment horizontal="left" vertical="center" wrapText="1"/>
    </xf>
    <xf numFmtId="0" fontId="23" fillId="0" borderId="22" xfId="1" applyFont="1" applyBorder="1" applyAlignment="1">
      <alignment horizontal="right" vertical="center"/>
    </xf>
    <xf numFmtId="0" fontId="23" fillId="0" borderId="23" xfId="1" applyFont="1" applyBorder="1" applyAlignment="1">
      <alignment horizontal="left" vertical="center"/>
    </xf>
    <xf numFmtId="176" fontId="23" fillId="0" borderId="22" xfId="1" applyNumberFormat="1" applyFont="1" applyBorder="1">
      <alignment horizontal="center" vertical="center"/>
    </xf>
    <xf numFmtId="0" fontId="25" fillId="0" borderId="5" xfId="1" applyFont="1" applyBorder="1" applyAlignment="1">
      <alignment horizontal="left" vertical="center"/>
    </xf>
    <xf numFmtId="176" fontId="25" fillId="0" borderId="6" xfId="1" applyNumberFormat="1" applyFont="1" applyBorder="1">
      <alignment horizontal="center" vertical="center"/>
    </xf>
    <xf numFmtId="0" fontId="26" fillId="0" borderId="5" xfId="1" applyFont="1" applyBorder="1" applyAlignment="1">
      <alignment horizontal="left" vertical="top" wrapText="1"/>
    </xf>
    <xf numFmtId="0" fontId="27" fillId="0" borderId="2" xfId="1" applyFont="1" applyBorder="1" applyAlignment="1">
      <alignment vertical="center" wrapText="1" shrinkToFit="1"/>
    </xf>
    <xf numFmtId="0" fontId="23" fillId="0" borderId="2" xfId="1" applyFont="1" applyBorder="1" applyAlignment="1">
      <alignment horizontal="left" vertical="center"/>
    </xf>
    <xf numFmtId="0" fontId="23" fillId="0" borderId="19" xfId="1" applyFont="1" applyBorder="1" applyAlignment="1">
      <alignment horizontal="left" vertical="center"/>
    </xf>
    <xf numFmtId="0" fontId="26" fillId="0" borderId="10" xfId="1" applyFont="1" applyBorder="1" applyAlignment="1">
      <alignment horizontal="left" vertical="center"/>
    </xf>
    <xf numFmtId="176" fontId="23" fillId="0" borderId="10" xfId="1" applyNumberFormat="1" applyFont="1" applyBorder="1">
      <alignment horizontal="center" vertical="center"/>
    </xf>
    <xf numFmtId="41" fontId="23" fillId="0" borderId="10" xfId="1" applyNumberFormat="1" applyFont="1" applyBorder="1" applyAlignment="1">
      <alignment horizontal="right" vertical="center"/>
    </xf>
    <xf numFmtId="176" fontId="23" fillId="0" borderId="10" xfId="1" applyNumberFormat="1" applyFont="1" applyBorder="1" applyAlignment="1">
      <alignment horizontal="right" vertical="center"/>
    </xf>
    <xf numFmtId="176" fontId="23" fillId="0" borderId="24" xfId="1" applyNumberFormat="1" applyFont="1" applyBorder="1">
      <alignment horizontal="center" vertical="center"/>
    </xf>
    <xf numFmtId="41" fontId="23" fillId="0" borderId="17" xfId="1" applyNumberFormat="1" applyFont="1" applyBorder="1" applyAlignment="1">
      <alignment horizontal="right" vertical="center"/>
    </xf>
    <xf numFmtId="41" fontId="23" fillId="0" borderId="5" xfId="1" applyNumberFormat="1" applyFont="1" applyBorder="1" applyAlignment="1">
      <alignment horizontal="right" vertical="center"/>
    </xf>
    <xf numFmtId="176" fontId="23" fillId="0" borderId="6" xfId="1" applyNumberFormat="1" applyFont="1" applyBorder="1">
      <alignment horizontal="center" vertical="center"/>
    </xf>
    <xf numFmtId="0" fontId="15" fillId="0" borderId="2" xfId="1" applyFont="1" applyBorder="1" applyAlignment="1">
      <alignment vertical="center"/>
    </xf>
    <xf numFmtId="0" fontId="25" fillId="0" borderId="26" xfId="1" applyFont="1" applyBorder="1">
      <alignment horizontal="center" vertical="center"/>
    </xf>
    <xf numFmtId="179" fontId="23" fillId="0" borderId="22" xfId="1" applyNumberFormat="1" applyFont="1" applyBorder="1" applyAlignment="1">
      <alignment horizontal="right" vertical="center"/>
    </xf>
    <xf numFmtId="0" fontId="23" fillId="0" borderId="13" xfId="1" applyFont="1" applyBorder="1">
      <alignment horizontal="center" vertical="center"/>
    </xf>
    <xf numFmtId="176" fontId="23" fillId="0" borderId="19" xfId="1" applyNumberFormat="1" applyFont="1" applyBorder="1" applyAlignment="1">
      <alignment horizontal="right" vertical="center"/>
    </xf>
    <xf numFmtId="0" fontId="26" fillId="0" borderId="10" xfId="1" applyFont="1" applyBorder="1" applyAlignment="1">
      <alignment horizontal="left" vertical="top" wrapText="1"/>
    </xf>
    <xf numFmtId="0" fontId="23" fillId="0" borderId="15" xfId="1" applyFont="1" applyBorder="1" applyAlignment="1">
      <alignment horizontal="left" vertical="center"/>
    </xf>
    <xf numFmtId="176" fontId="23" fillId="0" borderId="14" xfId="1" applyNumberFormat="1" applyFont="1" applyBorder="1">
      <alignment horizontal="center" vertical="center"/>
    </xf>
    <xf numFmtId="0" fontId="26" fillId="0" borderId="27" xfId="1" applyFont="1" applyBorder="1" applyAlignment="1">
      <alignment horizontal="left" vertical="center" wrapText="1"/>
    </xf>
    <xf numFmtId="0" fontId="23" fillId="0" borderId="11" xfId="1" applyFont="1" applyBorder="1">
      <alignment horizontal="center" vertical="center"/>
    </xf>
    <xf numFmtId="176" fontId="23" fillId="0" borderId="5" xfId="1" applyNumberFormat="1" applyFont="1" applyBorder="1">
      <alignment horizontal="center" vertical="center"/>
    </xf>
    <xf numFmtId="0" fontId="23" fillId="0" borderId="0" xfId="1" applyFont="1" applyBorder="1">
      <alignment horizontal="center" vertical="center"/>
    </xf>
    <xf numFmtId="0" fontId="26" fillId="0" borderId="21" xfId="1" applyFont="1" applyBorder="1" applyAlignment="1">
      <alignment horizontal="left" vertical="top" wrapText="1"/>
    </xf>
    <xf numFmtId="0" fontId="31" fillId="0" borderId="6" xfId="1" applyFont="1" applyBorder="1">
      <alignment horizontal="center" vertical="center"/>
    </xf>
    <xf numFmtId="0" fontId="26" fillId="0" borderId="28" xfId="1" applyFont="1" applyBorder="1" applyAlignment="1">
      <alignment horizontal="right" vertical="center"/>
    </xf>
    <xf numFmtId="0" fontId="31" fillId="0" borderId="0" xfId="1" applyFont="1" applyBorder="1" applyAlignment="1">
      <alignment horizontal="right" vertical="center"/>
    </xf>
    <xf numFmtId="176" fontId="23" fillId="0" borderId="0" xfId="1" applyNumberFormat="1" applyFont="1" applyBorder="1" applyAlignment="1">
      <alignment horizontal="right" vertical="center"/>
    </xf>
    <xf numFmtId="0" fontId="26" fillId="0" borderId="0" xfId="1" applyFont="1" applyBorder="1" applyAlignment="1">
      <alignment horizontal="left" vertical="top" wrapText="1"/>
    </xf>
    <xf numFmtId="176" fontId="23" fillId="0" borderId="38" xfId="1" applyNumberFormat="1" applyFont="1" applyBorder="1" applyAlignment="1">
      <alignment horizontal="right" vertical="center"/>
    </xf>
    <xf numFmtId="176" fontId="23" fillId="0" borderId="32" xfId="1" applyNumberFormat="1" applyFont="1" applyBorder="1" applyAlignment="1">
      <alignment horizontal="right" vertical="center"/>
    </xf>
    <xf numFmtId="0" fontId="23" fillId="0" borderId="0" xfId="1" applyFont="1" applyBorder="1" applyAlignment="1">
      <alignment horizontal="right" vertical="center"/>
    </xf>
    <xf numFmtId="176" fontId="25" fillId="0" borderId="0" xfId="1" applyNumberFormat="1" applyFont="1" applyBorder="1" applyAlignment="1">
      <alignment vertical="center"/>
    </xf>
    <xf numFmtId="0" fontId="23" fillId="0" borderId="0" xfId="1" applyFont="1" applyBorder="1" applyAlignment="1">
      <alignment horizontal="left" vertical="center"/>
    </xf>
    <xf numFmtId="176" fontId="23" fillId="0" borderId="0" xfId="1" applyNumberFormat="1" applyFont="1" applyBorder="1">
      <alignment horizontal="center" vertical="center"/>
    </xf>
    <xf numFmtId="41" fontId="23" fillId="0" borderId="0" xfId="1" applyNumberFormat="1" applyFont="1" applyBorder="1" applyAlignment="1">
      <alignment horizontal="right" vertical="center"/>
    </xf>
    <xf numFmtId="176" fontId="3" fillId="0" borderId="1" xfId="1" applyNumberFormat="1">
      <alignment horizontal="center" vertical="center"/>
    </xf>
    <xf numFmtId="0" fontId="0" fillId="0" borderId="1" xfId="0" applyBorder="1" applyAlignment="1">
      <alignment horizontal="center" vertical="center"/>
    </xf>
    <xf numFmtId="0" fontId="3" fillId="0" borderId="17" xfId="0" applyFont="1" applyBorder="1" applyAlignment="1">
      <alignment vertical="center"/>
    </xf>
    <xf numFmtId="176" fontId="34" fillId="0" borderId="18" xfId="1" applyNumberFormat="1" applyFont="1" applyBorder="1">
      <alignment horizontal="center" vertical="center"/>
    </xf>
    <xf numFmtId="0" fontId="8" fillId="0" borderId="0" xfId="1" applyFont="1" applyBorder="1" applyAlignment="1">
      <alignment horizontal="left" vertical="center"/>
    </xf>
    <xf numFmtId="0" fontId="0" fillId="0" borderId="3" xfId="1" applyFont="1" applyBorder="1" applyAlignment="1">
      <alignment horizontal="left" vertical="center"/>
    </xf>
    <xf numFmtId="0" fontId="3" fillId="0" borderId="1" xfId="1" applyAlignment="1">
      <alignment horizontal="right" vertical="center"/>
    </xf>
    <xf numFmtId="0" fontId="35" fillId="0" borderId="1" xfId="1" applyFont="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3" fillId="0" borderId="13" xfId="1" applyBorder="1" applyAlignment="1">
      <alignment horizontal="right" vertical="center"/>
    </xf>
    <xf numFmtId="0" fontId="8" fillId="0" borderId="13" xfId="1" applyFont="1" applyBorder="1" applyAlignment="1">
      <alignment horizontal="left" vertical="center"/>
    </xf>
    <xf numFmtId="0" fontId="8" fillId="0" borderId="4" xfId="1" applyFont="1" applyBorder="1" applyAlignment="1">
      <alignment horizontal="left" vertical="center"/>
    </xf>
    <xf numFmtId="176" fontId="3" fillId="0" borderId="25" xfId="1" applyNumberFormat="1" applyBorder="1">
      <alignment horizontal="center" vertical="center"/>
    </xf>
    <xf numFmtId="176" fontId="3" fillId="0" borderId="20" xfId="1" applyNumberFormat="1" applyBorder="1">
      <alignment horizontal="center" vertical="center"/>
    </xf>
    <xf numFmtId="176" fontId="3" fillId="0" borderId="13" xfId="1" applyNumberFormat="1" applyBorder="1">
      <alignment horizontal="center" vertical="center"/>
    </xf>
    <xf numFmtId="176" fontId="8" fillId="0" borderId="4" xfId="1" applyNumberFormat="1" applyFont="1" applyBorder="1">
      <alignment horizontal="center" vertical="center"/>
    </xf>
    <xf numFmtId="176" fontId="8" fillId="0" borderId="4" xfId="1" applyNumberFormat="1" applyFont="1" applyBorder="1" applyAlignment="1">
      <alignment horizontal="right" vertical="center"/>
    </xf>
    <xf numFmtId="0" fontId="3" fillId="0" borderId="4" xfId="0" applyFont="1" applyBorder="1" applyAlignment="1">
      <alignment vertical="center"/>
    </xf>
    <xf numFmtId="176" fontId="3" fillId="0" borderId="6" xfId="1" applyNumberFormat="1" applyBorder="1" applyAlignment="1">
      <alignment horizontal="right" vertical="center"/>
    </xf>
    <xf numFmtId="176" fontId="3" fillId="0" borderId="4" xfId="1" applyNumberFormat="1" applyBorder="1">
      <alignment horizontal="center" vertical="center"/>
    </xf>
    <xf numFmtId="176" fontId="3" fillId="0" borderId="7" xfId="1" applyNumberFormat="1" applyBorder="1" applyAlignment="1">
      <alignment horizontal="right" vertical="center"/>
    </xf>
    <xf numFmtId="0" fontId="23" fillId="0" borderId="1" xfId="1" applyFont="1" applyAlignment="1">
      <alignment vertical="center" wrapText="1"/>
    </xf>
    <xf numFmtId="176" fontId="3" fillId="0" borderId="4" xfId="1" applyNumberFormat="1" applyBorder="1" applyAlignment="1">
      <alignment vertical="center"/>
    </xf>
    <xf numFmtId="0" fontId="10" fillId="0" borderId="1" xfId="1" applyFont="1" applyAlignment="1">
      <alignment horizontal="left" vertical="center" shrinkToFit="1"/>
    </xf>
    <xf numFmtId="0" fontId="3" fillId="0" borderId="1" xfId="0" applyFont="1" applyBorder="1" applyAlignment="1">
      <alignment horizontal="center" vertical="center"/>
    </xf>
    <xf numFmtId="0" fontId="3" fillId="0" borderId="4" xfId="0" applyFont="1" applyBorder="1" applyAlignment="1">
      <alignment horizontal="center" vertical="center"/>
    </xf>
    <xf numFmtId="176" fontId="8" fillId="0" borderId="2" xfId="1" applyNumberFormat="1" applyFont="1" applyBorder="1" applyAlignment="1">
      <alignment horizontal="right" vertical="center"/>
    </xf>
    <xf numFmtId="0" fontId="3" fillId="0" borderId="25" xfId="1" applyBorder="1" applyAlignment="1">
      <alignment vertical="center"/>
    </xf>
    <xf numFmtId="0" fontId="0" fillId="0" borderId="25" xfId="1" applyFont="1" applyBorder="1" applyAlignment="1">
      <alignment horizontal="left" vertical="center"/>
    </xf>
    <xf numFmtId="0" fontId="3" fillId="0" borderId="25" xfId="1" applyBorder="1" applyAlignment="1">
      <alignment horizontal="right" vertical="center"/>
    </xf>
    <xf numFmtId="0" fontId="3" fillId="0" borderId="25" xfId="1" applyBorder="1" applyAlignment="1">
      <alignment horizontal="left" vertical="center"/>
    </xf>
    <xf numFmtId="0" fontId="3" fillId="0" borderId="4" xfId="1" applyBorder="1" applyAlignment="1">
      <alignment horizontal="right" vertical="center"/>
    </xf>
    <xf numFmtId="0" fontId="0" fillId="0" borderId="4" xfId="1" applyFont="1" applyBorder="1" applyAlignment="1">
      <alignment horizontal="left" vertical="center"/>
    </xf>
    <xf numFmtId="176" fontId="3" fillId="0" borderId="0" xfId="1" applyNumberFormat="1" applyBorder="1">
      <alignment horizontal="center" vertical="center"/>
    </xf>
    <xf numFmtId="176" fontId="8" fillId="0" borderId="25" xfId="1" applyNumberFormat="1" applyFont="1" applyBorder="1">
      <alignment horizontal="center" vertical="center"/>
    </xf>
    <xf numFmtId="176" fontId="8" fillId="0" borderId="25" xfId="1" applyNumberFormat="1" applyFont="1" applyBorder="1" applyAlignment="1">
      <alignment horizontal="right" vertical="center"/>
    </xf>
    <xf numFmtId="0" fontId="3" fillId="0" borderId="25" xfId="0" applyFont="1" applyBorder="1" applyAlignment="1">
      <alignment horizontal="center" vertical="center"/>
    </xf>
    <xf numFmtId="0" fontId="3" fillId="0" borderId="2" xfId="1" applyBorder="1" applyAlignment="1">
      <alignment horizontal="left" vertical="center"/>
    </xf>
    <xf numFmtId="0" fontId="3" fillId="0" borderId="0" xfId="1" applyBorder="1" applyAlignment="1">
      <alignment horizontal="right" vertical="center"/>
    </xf>
    <xf numFmtId="176" fontId="3" fillId="0" borderId="20" xfId="1" applyNumberFormat="1" applyBorder="1" applyAlignment="1">
      <alignment horizontal="right" vertical="center"/>
    </xf>
    <xf numFmtId="176" fontId="3" fillId="0" borderId="5" xfId="1" applyNumberFormat="1" applyBorder="1">
      <alignment horizontal="center" vertical="center"/>
    </xf>
    <xf numFmtId="176" fontId="3" fillId="0" borderId="0" xfId="1" applyNumberFormat="1" applyBorder="1" applyAlignment="1">
      <alignment horizontal="right" vertical="center"/>
    </xf>
    <xf numFmtId="176" fontId="8" fillId="0" borderId="19" xfId="1" applyNumberFormat="1" applyFont="1" applyBorder="1" applyAlignment="1">
      <alignment horizontal="right" vertical="center"/>
    </xf>
    <xf numFmtId="176" fontId="3" fillId="3" borderId="6" xfId="1" applyNumberFormat="1" applyFill="1" applyBorder="1" applyAlignment="1">
      <alignment horizontal="right" vertical="center"/>
    </xf>
    <xf numFmtId="0" fontId="0" fillId="2" borderId="5" xfId="1" applyFont="1" applyFill="1" applyBorder="1" applyAlignment="1">
      <alignment horizontal="left" vertical="center"/>
    </xf>
    <xf numFmtId="176" fontId="3" fillId="3" borderId="5" xfId="1" applyNumberFormat="1" applyFill="1" applyBorder="1" applyAlignment="1">
      <alignment horizontal="right" vertical="center"/>
    </xf>
    <xf numFmtId="176" fontId="3" fillId="3" borderId="13" xfId="1" applyNumberFormat="1" applyFill="1" applyBorder="1">
      <alignment horizontal="center" vertical="center"/>
    </xf>
    <xf numFmtId="0" fontId="0" fillId="0" borderId="1" xfId="1" applyFont="1">
      <alignment horizontal="center" vertical="center"/>
    </xf>
    <xf numFmtId="0" fontId="10" fillId="0" borderId="1" xfId="1" applyFont="1" applyAlignment="1">
      <alignment horizontal="center" vertical="center" wrapText="1"/>
    </xf>
    <xf numFmtId="176" fontId="8" fillId="0" borderId="11" xfId="1" applyNumberFormat="1" applyFont="1" applyBorder="1" applyAlignment="1">
      <alignment horizontal="right" vertical="center"/>
    </xf>
    <xf numFmtId="0" fontId="3" fillId="0" borderId="19" xfId="1" applyBorder="1" applyAlignment="1">
      <alignment vertical="center"/>
    </xf>
    <xf numFmtId="0" fontId="3" fillId="0" borderId="20" xfId="1" applyBorder="1" applyAlignment="1">
      <alignment horizontal="left" vertical="center"/>
    </xf>
    <xf numFmtId="0" fontId="3" fillId="0" borderId="19" xfId="1" applyBorder="1" applyAlignment="1">
      <alignment horizontal="right" vertical="center"/>
    </xf>
    <xf numFmtId="0" fontId="10" fillId="0" borderId="2" xfId="1" applyFont="1" applyBorder="1" applyAlignment="1">
      <alignment horizontal="left" vertical="center" wrapText="1"/>
    </xf>
    <xf numFmtId="176" fontId="3" fillId="0" borderId="17" xfId="1" applyNumberFormat="1" applyBorder="1">
      <alignment horizontal="center" vertical="center"/>
    </xf>
    <xf numFmtId="176" fontId="8" fillId="0" borderId="3" xfId="1" applyNumberFormat="1" applyFont="1" applyBorder="1">
      <alignment horizontal="center" vertical="center"/>
    </xf>
    <xf numFmtId="176" fontId="8" fillId="0" borderId="0" xfId="1" applyNumberFormat="1" applyFont="1" applyBorder="1">
      <alignment horizontal="center" vertical="center"/>
    </xf>
    <xf numFmtId="176" fontId="8" fillId="2" borderId="0" xfId="1" applyNumberFormat="1" applyFont="1" applyFill="1" applyBorder="1" applyAlignment="1">
      <alignment horizontal="right" vertical="center"/>
    </xf>
    <xf numFmtId="0" fontId="0" fillId="0" borderId="18" xfId="1" applyFont="1" applyBorder="1" applyAlignment="1">
      <alignment horizontal="left" vertical="center"/>
    </xf>
    <xf numFmtId="0" fontId="3" fillId="0" borderId="0" xfId="1" applyBorder="1" applyAlignment="1">
      <alignment horizontal="left" vertical="center"/>
    </xf>
    <xf numFmtId="0" fontId="0" fillId="0" borderId="11" xfId="1" applyFont="1" applyBorder="1" applyAlignment="1">
      <alignment horizontal="left" vertical="center"/>
    </xf>
    <xf numFmtId="0" fontId="3" fillId="0" borderId="13" xfId="1" applyBorder="1" applyAlignment="1">
      <alignment horizontal="left" vertical="center"/>
    </xf>
    <xf numFmtId="0" fontId="3" fillId="0" borderId="13" xfId="0" applyFont="1" applyBorder="1" applyAlignment="1">
      <alignment horizontal="center" vertical="center"/>
    </xf>
    <xf numFmtId="176" fontId="3" fillId="3" borderId="7" xfId="1" applyNumberFormat="1" applyFill="1" applyBorder="1" applyAlignment="1">
      <alignment horizontal="right" vertical="center"/>
    </xf>
    <xf numFmtId="0" fontId="0" fillId="0" borderId="1" xfId="1" applyFont="1" applyAlignment="1">
      <alignment horizontal="left" vertical="center" wrapText="1"/>
    </xf>
    <xf numFmtId="176" fontId="3" fillId="2" borderId="25" xfId="1" applyNumberFormat="1" applyFill="1" applyBorder="1">
      <alignment horizontal="center" vertical="center"/>
    </xf>
    <xf numFmtId="176" fontId="3" fillId="2" borderId="20" xfId="1" applyNumberFormat="1" applyFill="1" applyBorder="1">
      <alignment horizontal="center" vertical="center"/>
    </xf>
    <xf numFmtId="176" fontId="3" fillId="2" borderId="6" xfId="1" applyNumberFormat="1" applyFill="1" applyBorder="1" applyAlignment="1">
      <alignment horizontal="right" vertical="center"/>
    </xf>
    <xf numFmtId="0" fontId="23" fillId="2" borderId="1" xfId="1" applyFont="1" applyFill="1" applyAlignment="1">
      <alignment horizontal="left" vertical="center" wrapText="1"/>
    </xf>
    <xf numFmtId="176" fontId="8" fillId="0" borderId="13" xfId="1" applyNumberFormat="1" applyFont="1" applyBorder="1">
      <alignment horizontal="center" vertical="center"/>
    </xf>
    <xf numFmtId="176" fontId="3" fillId="2" borderId="1" xfId="1" applyNumberFormat="1" applyFill="1" applyAlignment="1">
      <alignment horizontal="left" vertical="center" wrapText="1"/>
    </xf>
    <xf numFmtId="176" fontId="0" fillId="0" borderId="6" xfId="1" applyNumberFormat="1" applyFont="1" applyBorder="1" applyAlignment="1">
      <alignment horizontal="right" vertical="center"/>
    </xf>
    <xf numFmtId="176" fontId="0" fillId="0" borderId="1" xfId="1" applyNumberFormat="1" applyFont="1" applyAlignment="1">
      <alignment horizontal="left" vertical="center"/>
    </xf>
    <xf numFmtId="176" fontId="10" fillId="0" borderId="1" xfId="1" applyNumberFormat="1" applyFont="1" applyAlignment="1">
      <alignment horizontal="left" vertical="center" shrinkToFit="1"/>
    </xf>
    <xf numFmtId="176" fontId="10" fillId="0" borderId="1" xfId="1" applyNumberFormat="1" applyFont="1" applyAlignment="1">
      <alignment horizontal="left" vertical="center" wrapText="1"/>
    </xf>
    <xf numFmtId="176" fontId="0" fillId="0" borderId="6" xfId="1" applyNumberFormat="1" applyFont="1" applyBorder="1" applyAlignment="1">
      <alignment horizontal="left" vertical="center"/>
    </xf>
    <xf numFmtId="176" fontId="0" fillId="0" borderId="6" xfId="0" applyNumberFormat="1" applyBorder="1" applyAlignment="1">
      <alignment horizontal="right" vertical="center"/>
    </xf>
    <xf numFmtId="0" fontId="0" fillId="0" borderId="6" xfId="1" applyFont="1" applyBorder="1" applyAlignment="1">
      <alignment horizontal="left" vertical="center"/>
    </xf>
    <xf numFmtId="0" fontId="0" fillId="0" borderId="20" xfId="1" applyFont="1" applyBorder="1" applyAlignment="1">
      <alignment horizontal="left" vertical="center"/>
    </xf>
    <xf numFmtId="176" fontId="10" fillId="0" borderId="25" xfId="1" applyNumberFormat="1" applyFont="1" applyBorder="1" applyAlignment="1">
      <alignment horizontal="left" vertical="center" wrapText="1"/>
    </xf>
    <xf numFmtId="176" fontId="3" fillId="0" borderId="25" xfId="1" applyNumberFormat="1" applyBorder="1" applyAlignment="1">
      <alignment horizontal="right" vertical="center"/>
    </xf>
    <xf numFmtId="176" fontId="3" fillId="0" borderId="1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1" xfId="1" applyNumberFormat="1" applyAlignment="1">
      <alignment horizontal="left" vertical="center" wrapText="1"/>
    </xf>
    <xf numFmtId="176" fontId="0" fillId="0" borderId="6" xfId="1" applyNumberFormat="1" applyFont="1" applyBorder="1" applyAlignment="1">
      <alignment horizontal="left" vertical="top" wrapText="1"/>
    </xf>
    <xf numFmtId="176" fontId="3" fillId="0" borderId="25" xfId="0" applyNumberFormat="1" applyFont="1" applyBorder="1" applyAlignment="1">
      <alignment horizontal="right" vertical="center"/>
    </xf>
    <xf numFmtId="176" fontId="10" fillId="0" borderId="25" xfId="1" applyNumberFormat="1" applyFont="1" applyBorder="1" applyAlignment="1">
      <alignment horizontal="left" vertical="center"/>
    </xf>
    <xf numFmtId="0" fontId="3" fillId="0" borderId="0" xfId="1" applyBorder="1" applyAlignment="1">
      <alignment vertical="center"/>
    </xf>
    <xf numFmtId="176" fontId="3" fillId="0" borderId="17" xfId="1" applyNumberFormat="1" applyBorder="1" applyAlignment="1">
      <alignment horizontal="right" vertical="center"/>
    </xf>
    <xf numFmtId="176" fontId="8" fillId="2" borderId="19" xfId="1" applyNumberFormat="1" applyFont="1" applyFill="1" applyBorder="1" applyAlignment="1">
      <alignment horizontal="right" vertical="center"/>
    </xf>
    <xf numFmtId="0" fontId="3" fillId="0" borderId="13" xfId="1" applyBorder="1" applyAlignment="1">
      <alignment vertical="center"/>
    </xf>
    <xf numFmtId="176" fontId="3" fillId="0" borderId="13" xfId="1" applyNumberFormat="1" applyBorder="1" applyAlignment="1">
      <alignment horizontal="right" vertical="center"/>
    </xf>
    <xf numFmtId="176" fontId="8" fillId="2" borderId="25" xfId="1" applyNumberFormat="1" applyFont="1" applyFill="1" applyBorder="1" applyAlignment="1">
      <alignment horizontal="right" vertical="center"/>
    </xf>
    <xf numFmtId="0" fontId="3" fillId="0" borderId="4" xfId="1" applyBorder="1" applyAlignment="1">
      <alignment vertical="center"/>
    </xf>
    <xf numFmtId="0" fontId="3" fillId="0" borderId="4" xfId="1" applyBorder="1" applyAlignment="1">
      <alignment horizontal="left" vertical="center"/>
    </xf>
    <xf numFmtId="176" fontId="8" fillId="2" borderId="8" xfId="1" applyNumberFormat="1" applyFont="1" applyFill="1" applyBorder="1" applyAlignment="1">
      <alignment horizontal="right" vertical="center"/>
    </xf>
    <xf numFmtId="0" fontId="26" fillId="0" borderId="1" xfId="5" applyFont="1" applyBorder="1" applyAlignment="1">
      <alignment horizontal="center" vertical="center" wrapText="1"/>
    </xf>
    <xf numFmtId="0" fontId="24" fillId="0" borderId="0" xfId="5" applyFont="1" applyAlignment="1">
      <alignment horizontal="center"/>
    </xf>
    <xf numFmtId="0" fontId="24" fillId="0" borderId="0" xfId="5" applyFont="1">
      <alignment vertical="center"/>
    </xf>
    <xf numFmtId="179" fontId="23" fillId="0" borderId="2" xfId="5" applyNumberFormat="1" applyFont="1" applyBorder="1">
      <alignment vertical="center"/>
    </xf>
    <xf numFmtId="176" fontId="23" fillId="0" borderId="17" xfId="5" applyNumberFormat="1" applyFont="1" applyBorder="1">
      <alignment vertical="center"/>
    </xf>
    <xf numFmtId="0" fontId="23" fillId="0" borderId="0" xfId="5" applyFont="1">
      <alignment vertical="center"/>
    </xf>
    <xf numFmtId="0" fontId="23" fillId="0" borderId="17" xfId="5" applyFont="1" applyBorder="1">
      <alignment vertical="center"/>
    </xf>
    <xf numFmtId="0" fontId="30" fillId="0" borderId="1" xfId="5" applyFont="1" applyBorder="1" applyAlignment="1">
      <alignment vertical="center" wrapText="1"/>
    </xf>
    <xf numFmtId="0" fontId="27" fillId="0" borderId="1" xfId="5" applyFont="1" applyBorder="1" applyAlignment="1">
      <alignment vertical="center" wrapText="1"/>
    </xf>
    <xf numFmtId="0" fontId="26" fillId="0" borderId="1" xfId="5" applyFont="1" applyBorder="1" applyAlignment="1">
      <alignment vertical="center" wrapText="1"/>
    </xf>
    <xf numFmtId="56" fontId="23" fillId="0" borderId="17" xfId="5" applyNumberFormat="1" applyFont="1" applyBorder="1">
      <alignment vertical="center"/>
    </xf>
    <xf numFmtId="0" fontId="27" fillId="0" borderId="6" xfId="5" applyFont="1" applyBorder="1" applyAlignment="1">
      <alignment vertical="center" wrapText="1"/>
    </xf>
    <xf numFmtId="176" fontId="23" fillId="0" borderId="3" xfId="5" applyNumberFormat="1" applyFont="1" applyBorder="1">
      <alignment vertical="center"/>
    </xf>
    <xf numFmtId="0" fontId="27" fillId="0" borderId="0" xfId="5" applyFont="1">
      <alignment vertical="center"/>
    </xf>
    <xf numFmtId="176" fontId="23" fillId="0" borderId="6" xfId="5" applyNumberFormat="1" applyFont="1" applyBorder="1">
      <alignment vertical="center"/>
    </xf>
    <xf numFmtId="176" fontId="23" fillId="0" borderId="20" xfId="5" applyNumberFormat="1" applyFont="1" applyBorder="1">
      <alignment vertical="center"/>
    </xf>
    <xf numFmtId="0" fontId="26" fillId="0" borderId="6" xfId="5" applyFont="1" applyBorder="1" applyAlignment="1">
      <alignment horizontal="left" vertical="center"/>
    </xf>
    <xf numFmtId="176" fontId="23" fillId="0" borderId="19" xfId="5" applyNumberFormat="1" applyFont="1" applyBorder="1">
      <alignment vertical="center"/>
    </xf>
    <xf numFmtId="176" fontId="23" fillId="0" borderId="6" xfId="5" applyNumberFormat="1" applyFont="1" applyBorder="1" applyAlignment="1">
      <alignment horizontal="right" vertical="center"/>
    </xf>
    <xf numFmtId="176" fontId="23" fillId="0" borderId="6" xfId="5" applyNumberFormat="1" applyFont="1" applyBorder="1" applyAlignment="1">
      <alignment horizontal="center" vertical="center"/>
    </xf>
    <xf numFmtId="0" fontId="26" fillId="0" borderId="1" xfId="5" applyFont="1" applyBorder="1" applyAlignment="1">
      <alignment horizontal="left" vertical="center" wrapText="1"/>
    </xf>
    <xf numFmtId="0" fontId="23" fillId="0" borderId="2" xfId="5" applyFont="1" applyBorder="1" applyAlignment="1">
      <alignment horizontal="right" vertical="center"/>
    </xf>
    <xf numFmtId="0" fontId="23" fillId="0" borderId="3" xfId="5" applyFont="1" applyBorder="1" applyAlignment="1">
      <alignment horizontal="left" vertical="center"/>
    </xf>
    <xf numFmtId="0" fontId="26" fillId="0" borderId="1" xfId="5" applyFont="1" applyBorder="1" applyAlignment="1">
      <alignment horizontal="left" vertical="center"/>
    </xf>
    <xf numFmtId="179" fontId="23" fillId="0" borderId="19" xfId="5" applyNumberFormat="1" applyFont="1" applyBorder="1">
      <alignment vertical="center"/>
    </xf>
    <xf numFmtId="0" fontId="23" fillId="0" borderId="19" xfId="5" applyFont="1" applyBorder="1">
      <alignment vertical="center"/>
    </xf>
    <xf numFmtId="0" fontId="23" fillId="0" borderId="20" xfId="5" applyFont="1" applyBorder="1">
      <alignment vertical="center"/>
    </xf>
    <xf numFmtId="0" fontId="23" fillId="0" borderId="6" xfId="5" applyFont="1" applyBorder="1">
      <alignment vertical="center"/>
    </xf>
    <xf numFmtId="0" fontId="23" fillId="0" borderId="7" xfId="5" applyFont="1" applyBorder="1">
      <alignment vertical="center"/>
    </xf>
    <xf numFmtId="0" fontId="23" fillId="0" borderId="18" xfId="5" applyFont="1" applyBorder="1">
      <alignment vertical="center"/>
    </xf>
    <xf numFmtId="0" fontId="23" fillId="0" borderId="2" xfId="5" applyFont="1" applyBorder="1">
      <alignment vertical="center"/>
    </xf>
    <xf numFmtId="0" fontId="23" fillId="0" borderId="1" xfId="5" applyFont="1" applyBorder="1">
      <alignment vertical="center"/>
    </xf>
    <xf numFmtId="0" fontId="23" fillId="0" borderId="3" xfId="5" applyFont="1" applyBorder="1">
      <alignment vertical="center"/>
    </xf>
    <xf numFmtId="0" fontId="23" fillId="0" borderId="5" xfId="5" applyFont="1" applyBorder="1">
      <alignment vertical="center"/>
    </xf>
    <xf numFmtId="180" fontId="23" fillId="0" borderId="1" xfId="5" applyNumberFormat="1" applyFont="1" applyBorder="1" applyAlignment="1">
      <alignment horizontal="center" vertical="center"/>
    </xf>
    <xf numFmtId="181" fontId="23" fillId="0" borderId="0" xfId="5" applyNumberFormat="1" applyFont="1">
      <alignment vertical="center"/>
    </xf>
    <xf numFmtId="0" fontId="26" fillId="0" borderId="6" xfId="5" applyFont="1" applyBorder="1" applyAlignment="1">
      <alignment horizontal="center" vertical="center" wrapText="1"/>
    </xf>
    <xf numFmtId="0" fontId="26" fillId="0" borderId="1" xfId="5" applyFont="1" applyBorder="1" applyAlignment="1">
      <alignment horizontal="right" vertical="center"/>
    </xf>
    <xf numFmtId="178" fontId="23" fillId="0" borderId="2" xfId="5" applyNumberFormat="1" applyFont="1" applyBorder="1">
      <alignment vertical="center"/>
    </xf>
    <xf numFmtId="176" fontId="23" fillId="0" borderId="1" xfId="5" applyNumberFormat="1" applyFont="1" applyBorder="1" applyAlignment="1">
      <alignment horizontal="right" vertical="center"/>
    </xf>
    <xf numFmtId="176" fontId="23" fillId="0" borderId="2" xfId="5" applyNumberFormat="1" applyFont="1" applyBorder="1">
      <alignment vertical="center"/>
    </xf>
    <xf numFmtId="176" fontId="23" fillId="0" borderId="7" xfId="5" applyNumberFormat="1" applyFont="1" applyBorder="1" applyAlignment="1">
      <alignment horizontal="right" vertical="center"/>
    </xf>
    <xf numFmtId="0" fontId="24" fillId="0" borderId="17" xfId="5" applyFont="1" applyBorder="1">
      <alignment vertical="center"/>
    </xf>
    <xf numFmtId="176" fontId="26" fillId="0" borderId="7" xfId="5" applyNumberFormat="1" applyFont="1" applyBorder="1" applyAlignment="1">
      <alignment horizontal="right" vertical="center"/>
    </xf>
    <xf numFmtId="180" fontId="24" fillId="0" borderId="1" xfId="5" applyNumberFormat="1" applyFont="1" applyBorder="1">
      <alignment vertical="center"/>
    </xf>
    <xf numFmtId="0" fontId="26" fillId="0" borderId="5" xfId="5" applyFont="1" applyBorder="1" applyAlignment="1">
      <alignment horizontal="left" vertical="center" wrapText="1"/>
    </xf>
    <xf numFmtId="176" fontId="24" fillId="0" borderId="17" xfId="5" applyNumberFormat="1" applyFont="1" applyBorder="1">
      <alignment vertical="center"/>
    </xf>
    <xf numFmtId="0" fontId="24" fillId="0" borderId="5" xfId="5" applyFont="1" applyBorder="1">
      <alignment vertical="center"/>
    </xf>
    <xf numFmtId="0" fontId="26" fillId="0" borderId="5" xfId="5" applyFont="1" applyBorder="1" applyAlignment="1">
      <alignment horizontal="left" vertical="center"/>
    </xf>
    <xf numFmtId="0" fontId="24" fillId="0" borderId="20" xfId="5" applyFont="1" applyBorder="1">
      <alignment vertical="center"/>
    </xf>
    <xf numFmtId="0" fontId="24" fillId="0" borderId="1" xfId="5" applyFont="1" applyBorder="1">
      <alignment vertical="center"/>
    </xf>
    <xf numFmtId="0" fontId="24" fillId="0" borderId="7" xfId="5" applyFont="1" applyBorder="1">
      <alignment vertical="center"/>
    </xf>
    <xf numFmtId="176" fontId="23" fillId="0" borderId="7" xfId="5" applyNumberFormat="1" applyFont="1" applyBorder="1">
      <alignment vertical="center"/>
    </xf>
    <xf numFmtId="180" fontId="24" fillId="0" borderId="3" xfId="5" applyNumberFormat="1" applyFont="1" applyBorder="1">
      <alignment vertical="center"/>
    </xf>
    <xf numFmtId="6" fontId="26" fillId="0" borderId="6" xfId="6" applyFont="1" applyFill="1" applyBorder="1" applyAlignment="1">
      <alignment horizontal="left" vertical="center" wrapText="1"/>
    </xf>
    <xf numFmtId="0" fontId="23" fillId="0" borderId="19" xfId="5" applyFont="1" applyBorder="1" applyAlignment="1">
      <alignment horizontal="right" vertical="center"/>
    </xf>
    <xf numFmtId="176" fontId="23" fillId="0" borderId="0" xfId="5" applyNumberFormat="1" applyFont="1">
      <alignment vertical="center"/>
    </xf>
    <xf numFmtId="0" fontId="26" fillId="0" borderId="6" xfId="5" applyFont="1" applyBorder="1" applyAlignment="1">
      <alignment horizontal="left" vertical="center" wrapText="1"/>
    </xf>
    <xf numFmtId="176" fontId="23" fillId="0" borderId="19" xfId="5" applyNumberFormat="1" applyFont="1" applyBorder="1" applyAlignment="1">
      <alignment horizontal="center" vertical="center"/>
    </xf>
    <xf numFmtId="0" fontId="24" fillId="0" borderId="6" xfId="5" applyFont="1" applyBorder="1">
      <alignment vertical="center"/>
    </xf>
    <xf numFmtId="0" fontId="26" fillId="0" borderId="6" xfId="5" applyFont="1" applyBorder="1" applyAlignment="1">
      <alignment horizontal="right" vertical="center"/>
    </xf>
    <xf numFmtId="0" fontId="26" fillId="0" borderId="10" xfId="5" applyFont="1" applyBorder="1" applyAlignment="1">
      <alignment horizontal="right" vertical="center"/>
    </xf>
    <xf numFmtId="176" fontId="24" fillId="0" borderId="0" xfId="5" applyNumberFormat="1" applyFont="1">
      <alignment vertical="center"/>
    </xf>
    <xf numFmtId="0" fontId="23" fillId="0" borderId="21" xfId="5" applyFont="1" applyBorder="1" applyAlignment="1">
      <alignment horizontal="right" vertical="center"/>
    </xf>
    <xf numFmtId="176" fontId="23" fillId="0" borderId="21" xfId="5" applyNumberFormat="1" applyFont="1" applyBorder="1" applyAlignment="1">
      <alignment horizontal="right" vertical="center"/>
    </xf>
    <xf numFmtId="0" fontId="26" fillId="0" borderId="21" xfId="5" applyFont="1" applyBorder="1" applyAlignment="1">
      <alignment horizontal="left" vertical="center" wrapText="1"/>
    </xf>
    <xf numFmtId="0" fontId="23" fillId="0" borderId="22" xfId="5" applyFont="1" applyBorder="1">
      <alignment vertical="center"/>
    </xf>
    <xf numFmtId="0" fontId="23" fillId="0" borderId="23" xfId="5" applyFont="1" applyBorder="1">
      <alignment vertical="center"/>
    </xf>
    <xf numFmtId="0" fontId="23" fillId="0" borderId="21" xfId="5" applyFont="1" applyBorder="1">
      <alignment vertical="center"/>
    </xf>
    <xf numFmtId="176" fontId="23" fillId="0" borderId="15" xfId="5" applyNumberFormat="1" applyFont="1" applyBorder="1">
      <alignment vertical="center"/>
    </xf>
    <xf numFmtId="0" fontId="25" fillId="0" borderId="1" xfId="5" applyFont="1" applyBorder="1" applyAlignment="1">
      <alignment horizontal="right" vertical="center"/>
    </xf>
    <xf numFmtId="0" fontId="25" fillId="0" borderId="1" xfId="5" applyFont="1" applyBorder="1" applyAlignment="1">
      <alignment horizontal="left" vertical="center"/>
    </xf>
    <xf numFmtId="0" fontId="23" fillId="0" borderId="13" xfId="5" applyFont="1" applyBorder="1" applyAlignment="1">
      <alignment horizontal="left" vertical="center"/>
    </xf>
    <xf numFmtId="176" fontId="24" fillId="0" borderId="1" xfId="5" applyNumberFormat="1" applyFont="1" applyBorder="1">
      <alignment vertical="center"/>
    </xf>
    <xf numFmtId="0" fontId="24" fillId="0" borderId="25" xfId="5" applyFont="1" applyBorder="1">
      <alignment vertical="center"/>
    </xf>
    <xf numFmtId="0" fontId="24" fillId="0" borderId="2" xfId="5" applyFont="1" applyBorder="1">
      <alignment vertical="center"/>
    </xf>
    <xf numFmtId="176" fontId="23" fillId="0" borderId="5" xfId="5" applyNumberFormat="1" applyFont="1" applyBorder="1">
      <alignment vertical="center"/>
    </xf>
    <xf numFmtId="0" fontId="27" fillId="0" borderId="19" xfId="5" applyFont="1" applyBorder="1" applyAlignment="1">
      <alignment horizontal="right" vertical="center"/>
    </xf>
    <xf numFmtId="0" fontId="27" fillId="0" borderId="20" xfId="5" applyFont="1" applyBorder="1" applyAlignment="1">
      <alignment horizontal="center" vertical="center"/>
    </xf>
    <xf numFmtId="38" fontId="27" fillId="0" borderId="1" xfId="7" applyFont="1" applyFill="1" applyBorder="1" applyAlignment="1">
      <alignment horizontal="right" vertical="center"/>
    </xf>
    <xf numFmtId="38" fontId="24" fillId="0" borderId="1" xfId="7" applyFont="1" applyFill="1" applyBorder="1" applyAlignment="1">
      <alignment horizontal="right" vertical="center"/>
    </xf>
    <xf numFmtId="181" fontId="24" fillId="0" borderId="0" xfId="5" applyNumberFormat="1" applyFont="1">
      <alignment vertical="center"/>
    </xf>
    <xf numFmtId="0" fontId="26" fillId="0" borderId="5" xfId="5" applyFont="1" applyBorder="1" applyAlignment="1">
      <alignment horizontal="right" vertical="center"/>
    </xf>
    <xf numFmtId="0" fontId="23" fillId="0" borderId="22" xfId="5" applyFont="1" applyBorder="1" applyAlignment="1">
      <alignment horizontal="right" vertical="center"/>
    </xf>
    <xf numFmtId="176" fontId="23" fillId="0" borderId="23" xfId="5" applyNumberFormat="1" applyFont="1" applyBorder="1">
      <alignment vertical="center"/>
    </xf>
    <xf numFmtId="176" fontId="23" fillId="0" borderId="13" xfId="5" applyNumberFormat="1" applyFont="1" applyBorder="1" applyAlignment="1">
      <alignment horizontal="right" vertical="center"/>
    </xf>
    <xf numFmtId="0" fontId="26" fillId="0" borderId="13" xfId="5" applyFont="1" applyBorder="1" applyAlignment="1">
      <alignment horizontal="left" vertical="center"/>
    </xf>
    <xf numFmtId="179" fontId="23" fillId="0" borderId="11" xfId="5" applyNumberFormat="1" applyFont="1" applyBorder="1">
      <alignment vertical="center"/>
    </xf>
    <xf numFmtId="6" fontId="26" fillId="0" borderId="1" xfId="6" applyFont="1" applyFill="1" applyBorder="1" applyAlignment="1">
      <alignment horizontal="left" vertical="center" wrapText="1"/>
    </xf>
    <xf numFmtId="176" fontId="23" fillId="0" borderId="12" xfId="5" applyNumberFormat="1" applyFont="1" applyBorder="1">
      <alignment vertical="center"/>
    </xf>
    <xf numFmtId="179" fontId="23" fillId="0" borderId="1" xfId="5" applyNumberFormat="1" applyFont="1" applyBorder="1">
      <alignment vertical="center"/>
    </xf>
    <xf numFmtId="0" fontId="23" fillId="0" borderId="14" xfId="5" applyFont="1" applyBorder="1" applyAlignment="1">
      <alignment horizontal="right" vertical="center"/>
    </xf>
    <xf numFmtId="176" fontId="23" fillId="0" borderId="10" xfId="5" applyNumberFormat="1" applyFont="1" applyBorder="1" applyAlignment="1">
      <alignment horizontal="right" vertical="center"/>
    </xf>
    <xf numFmtId="176" fontId="24" fillId="0" borderId="15" xfId="5" applyNumberFormat="1" applyFont="1" applyBorder="1">
      <alignment vertical="center"/>
    </xf>
    <xf numFmtId="0" fontId="26" fillId="0" borderId="21" xfId="5" applyFont="1" applyBorder="1" applyAlignment="1">
      <alignment horizontal="right" vertical="center"/>
    </xf>
    <xf numFmtId="0" fontId="25" fillId="0" borderId="21" xfId="5" applyFont="1" applyBorder="1" applyAlignment="1">
      <alignment horizontal="center" vertical="center"/>
    </xf>
    <xf numFmtId="176" fontId="24" fillId="0" borderId="23" xfId="5" applyNumberFormat="1" applyFont="1" applyBorder="1">
      <alignment vertical="center"/>
    </xf>
    <xf numFmtId="0" fontId="23" fillId="0" borderId="1" xfId="5" applyFont="1" applyBorder="1" applyAlignment="1">
      <alignment horizontal="center" vertical="center"/>
    </xf>
    <xf numFmtId="0" fontId="24" fillId="0" borderId="4" xfId="5" applyFont="1" applyBorder="1">
      <alignment vertical="center"/>
    </xf>
    <xf numFmtId="0" fontId="26" fillId="0" borderId="0" xfId="5" applyFont="1" applyAlignment="1">
      <alignment horizontal="center" vertical="center" wrapText="1"/>
    </xf>
    <xf numFmtId="181" fontId="23" fillId="0" borderId="2" xfId="5" applyNumberFormat="1" applyFont="1" applyBorder="1">
      <alignment vertical="center"/>
    </xf>
    <xf numFmtId="0" fontId="26" fillId="0" borderId="1" xfId="5" applyFont="1" applyBorder="1">
      <alignment vertical="center"/>
    </xf>
    <xf numFmtId="176" fontId="23" fillId="0" borderId="1" xfId="5" applyNumberFormat="1" applyFont="1" applyBorder="1">
      <alignment vertical="center"/>
    </xf>
    <xf numFmtId="176" fontId="24" fillId="0" borderId="18" xfId="5" applyNumberFormat="1" applyFont="1" applyBorder="1">
      <alignment vertical="center"/>
    </xf>
    <xf numFmtId="0" fontId="26" fillId="0" borderId="6" xfId="5" applyFont="1" applyBorder="1">
      <alignment vertical="center"/>
    </xf>
    <xf numFmtId="0" fontId="32" fillId="0" borderId="0" xfId="5" applyFont="1">
      <alignment vertical="center"/>
    </xf>
    <xf numFmtId="0" fontId="31" fillId="0" borderId="21" xfId="5" applyFont="1" applyBorder="1" applyAlignment="1">
      <alignment horizontal="center" vertical="center"/>
    </xf>
    <xf numFmtId="176" fontId="23" fillId="0" borderId="21" xfId="5" applyNumberFormat="1" applyFont="1" applyBorder="1">
      <alignment vertical="center"/>
    </xf>
    <xf numFmtId="176" fontId="23" fillId="0" borderId="27" xfId="5" applyNumberFormat="1" applyFont="1" applyBorder="1">
      <alignment vertical="center"/>
    </xf>
    <xf numFmtId="0" fontId="26" fillId="0" borderId="0" xfId="5" applyFont="1" applyAlignment="1">
      <alignment horizontal="right" vertical="center"/>
    </xf>
    <xf numFmtId="0" fontId="23" fillId="0" borderId="0" xfId="5" applyFont="1" applyAlignment="1">
      <alignment horizontal="right" vertical="center"/>
    </xf>
    <xf numFmtId="0" fontId="23" fillId="0" borderId="0" xfId="5" applyFont="1" applyAlignment="1">
      <alignment horizontal="left" vertical="center"/>
    </xf>
    <xf numFmtId="176" fontId="23" fillId="0" borderId="0" xfId="5" applyNumberFormat="1" applyFont="1" applyAlignment="1">
      <alignment horizontal="right" vertical="center"/>
    </xf>
    <xf numFmtId="176" fontId="23" fillId="0" borderId="31" xfId="5" applyNumberFormat="1" applyFont="1" applyBorder="1">
      <alignment vertical="center"/>
    </xf>
    <xf numFmtId="0" fontId="23" fillId="0" borderId="0" xfId="5" applyFont="1" applyAlignment="1">
      <alignment horizontal="center" vertical="center"/>
    </xf>
    <xf numFmtId="0" fontId="23" fillId="0" borderId="37" xfId="5" applyFont="1" applyBorder="1" applyAlignment="1">
      <alignment horizontal="center" vertical="center"/>
    </xf>
    <xf numFmtId="0" fontId="26" fillId="0" borderId="0" xfId="5" applyFont="1" applyAlignment="1">
      <alignment horizontal="left" vertical="center"/>
    </xf>
    <xf numFmtId="0" fontId="23" fillId="0" borderId="0" xfId="5" applyFont="1" applyAlignment="1">
      <alignment vertical="center" wrapText="1"/>
    </xf>
    <xf numFmtId="176" fontId="25" fillId="0" borderId="1" xfId="5" applyNumberFormat="1" applyFont="1" applyBorder="1" applyAlignment="1">
      <alignment horizontal="right" vertical="center"/>
    </xf>
    <xf numFmtId="0" fontId="24" fillId="0" borderId="0" xfId="5" applyFont="1" applyAlignment="1">
      <alignment horizontal="right" vertical="center"/>
    </xf>
    <xf numFmtId="0" fontId="24" fillId="0" borderId="0" xfId="5" applyFont="1" applyAlignment="1">
      <alignment horizontal="left" vertical="center"/>
    </xf>
    <xf numFmtId="176" fontId="24" fillId="0" borderId="0" xfId="5" applyNumberFormat="1" applyFont="1" applyAlignment="1">
      <alignment horizontal="right" vertical="center"/>
    </xf>
    <xf numFmtId="176" fontId="25" fillId="0" borderId="0" xfId="5" applyNumberFormat="1" applyFont="1" applyAlignment="1">
      <alignment horizontal="right" vertical="center"/>
    </xf>
    <xf numFmtId="0" fontId="24" fillId="2" borderId="0" xfId="5" applyFont="1" applyFill="1">
      <alignment vertical="center"/>
    </xf>
    <xf numFmtId="0" fontId="24" fillId="2" borderId="1" xfId="5" applyFont="1" applyFill="1" applyBorder="1">
      <alignment vertical="center"/>
    </xf>
    <xf numFmtId="0" fontId="27" fillId="2" borderId="2" xfId="1" applyFont="1" applyFill="1" applyBorder="1" applyAlignment="1">
      <alignment vertical="center" wrapText="1" shrinkToFit="1"/>
    </xf>
    <xf numFmtId="0" fontId="23" fillId="2" borderId="2" xfId="1" applyFont="1" applyFill="1" applyBorder="1" applyAlignment="1">
      <alignment horizontal="right" vertical="center"/>
    </xf>
    <xf numFmtId="0" fontId="23" fillId="2" borderId="3" xfId="1" applyFont="1" applyFill="1" applyBorder="1" applyAlignment="1">
      <alignment horizontal="left" vertical="center"/>
    </xf>
    <xf numFmtId="176" fontId="23" fillId="2" borderId="1" xfId="5" applyNumberFormat="1" applyFont="1" applyFill="1" applyBorder="1" applyAlignment="1">
      <alignment horizontal="right" vertical="center"/>
    </xf>
    <xf numFmtId="176" fontId="23" fillId="2" borderId="2" xfId="1" applyNumberFormat="1" applyFont="1" applyFill="1" applyBorder="1">
      <alignment horizontal="center" vertical="center"/>
    </xf>
    <xf numFmtId="176" fontId="15" fillId="2" borderId="2" xfId="1" applyNumberFormat="1" applyFont="1" applyFill="1" applyBorder="1" applyAlignment="1">
      <alignment horizontal="right" vertical="center"/>
    </xf>
    <xf numFmtId="0" fontId="23" fillId="2" borderId="2" xfId="1" applyFont="1" applyFill="1" applyBorder="1" applyAlignment="1">
      <alignment vertical="center"/>
    </xf>
    <xf numFmtId="176" fontId="23" fillId="2" borderId="1" xfId="1" applyNumberFormat="1" applyFont="1" applyFill="1" applyAlignment="1">
      <alignment horizontal="right" vertical="center"/>
    </xf>
    <xf numFmtId="176" fontId="23" fillId="2" borderId="1" xfId="1" applyNumberFormat="1" applyFont="1" applyFill="1">
      <alignment horizontal="center" vertical="center"/>
    </xf>
    <xf numFmtId="0" fontId="26" fillId="2" borderId="1" xfId="1" applyFont="1" applyFill="1" applyAlignment="1">
      <alignment horizontal="left" vertical="top" wrapText="1"/>
    </xf>
    <xf numFmtId="41" fontId="23" fillId="2" borderId="6" xfId="1" applyNumberFormat="1" applyFont="1" applyFill="1" applyBorder="1" applyAlignment="1">
      <alignment horizontal="right" vertical="center"/>
    </xf>
    <xf numFmtId="179" fontId="23" fillId="2" borderId="2" xfId="5" applyNumberFormat="1" applyFont="1" applyFill="1" applyBorder="1">
      <alignment vertical="center"/>
    </xf>
    <xf numFmtId="176" fontId="23" fillId="2" borderId="2" xfId="1" applyNumberFormat="1" applyFont="1" applyFill="1" applyBorder="1" applyAlignment="1">
      <alignment horizontal="right" vertical="center"/>
    </xf>
    <xf numFmtId="176" fontId="23" fillId="2" borderId="7" xfId="1" applyNumberFormat="1" applyFont="1" applyFill="1" applyBorder="1" applyAlignment="1">
      <alignment horizontal="right" vertical="center"/>
    </xf>
    <xf numFmtId="0" fontId="23" fillId="2" borderId="19" xfId="1" applyFont="1" applyFill="1" applyBorder="1" applyAlignment="1">
      <alignment vertical="center"/>
    </xf>
    <xf numFmtId="176" fontId="23" fillId="2" borderId="6" xfId="1" applyNumberFormat="1" applyFont="1" applyFill="1" applyBorder="1" applyAlignment="1">
      <alignment horizontal="right" vertical="center"/>
    </xf>
    <xf numFmtId="0" fontId="23" fillId="2" borderId="20" xfId="1" applyFont="1" applyFill="1" applyBorder="1" applyAlignment="1">
      <alignment horizontal="left" vertical="center"/>
    </xf>
    <xf numFmtId="0" fontId="30" fillId="2" borderId="1" xfId="1" applyFont="1" applyFill="1" applyAlignment="1">
      <alignment horizontal="left" vertical="top" wrapText="1"/>
    </xf>
    <xf numFmtId="0" fontId="23" fillId="2" borderId="19" xfId="1" applyFont="1" applyFill="1" applyBorder="1" applyAlignment="1">
      <alignment horizontal="right" vertical="center"/>
    </xf>
    <xf numFmtId="0" fontId="26" fillId="2" borderId="1" xfId="1" applyFont="1" applyFill="1" applyAlignment="1">
      <alignment horizontal="left" vertical="center" wrapText="1"/>
    </xf>
    <xf numFmtId="41" fontId="23" fillId="2" borderId="1" xfId="1" applyNumberFormat="1" applyFont="1" applyFill="1" applyAlignment="1">
      <alignment horizontal="right" vertical="center"/>
    </xf>
    <xf numFmtId="0" fontId="23" fillId="2" borderId="2" xfId="1" applyFont="1" applyFill="1" applyBorder="1">
      <alignment horizontal="center" vertical="center"/>
    </xf>
    <xf numFmtId="176" fontId="23" fillId="2" borderId="19" xfId="5" applyNumberFormat="1" applyFont="1" applyFill="1" applyBorder="1">
      <alignment vertical="center"/>
    </xf>
    <xf numFmtId="176" fontId="23" fillId="2" borderId="6" xfId="5" applyNumberFormat="1" applyFont="1" applyFill="1" applyBorder="1" applyAlignment="1">
      <alignment horizontal="right" vertical="center"/>
    </xf>
    <xf numFmtId="176" fontId="23" fillId="2" borderId="6" xfId="5" applyNumberFormat="1" applyFont="1" applyFill="1" applyBorder="1" applyAlignment="1">
      <alignment horizontal="center" vertical="center"/>
    </xf>
    <xf numFmtId="0" fontId="26" fillId="2" borderId="1" xfId="5" applyFont="1" applyFill="1" applyBorder="1" applyAlignment="1">
      <alignment horizontal="left" vertical="center" wrapText="1"/>
    </xf>
    <xf numFmtId="0" fontId="23" fillId="2" borderId="2" xfId="5" applyFont="1" applyFill="1" applyBorder="1" applyAlignment="1">
      <alignment horizontal="right" vertical="center"/>
    </xf>
    <xf numFmtId="0" fontId="23" fillId="2" borderId="3" xfId="5" applyFont="1" applyFill="1" applyBorder="1" applyAlignment="1">
      <alignment horizontal="left" vertical="center"/>
    </xf>
    <xf numFmtId="181" fontId="23" fillId="2" borderId="2" xfId="5" applyNumberFormat="1" applyFont="1" applyFill="1" applyBorder="1">
      <alignment vertical="center"/>
    </xf>
    <xf numFmtId="0" fontId="24" fillId="2" borderId="2" xfId="5" applyFont="1" applyFill="1" applyBorder="1">
      <alignment vertical="center"/>
    </xf>
    <xf numFmtId="0" fontId="24" fillId="2" borderId="3" xfId="5" applyFont="1" applyFill="1" applyBorder="1">
      <alignment vertical="center"/>
    </xf>
    <xf numFmtId="176" fontId="23" fillId="2" borderId="2" xfId="5" applyNumberFormat="1" applyFont="1" applyFill="1" applyBorder="1">
      <alignment vertical="center"/>
    </xf>
    <xf numFmtId="176" fontId="26" fillId="2" borderId="1" xfId="1" applyNumberFormat="1" applyFont="1" applyFill="1">
      <alignment horizontal="center" vertical="center"/>
    </xf>
    <xf numFmtId="180" fontId="24" fillId="2" borderId="1" xfId="5" applyNumberFormat="1" applyFont="1" applyFill="1" applyBorder="1">
      <alignment vertical="center"/>
    </xf>
    <xf numFmtId="176" fontId="26" fillId="2" borderId="1" xfId="5" applyNumberFormat="1" applyFont="1" applyFill="1" applyBorder="1" applyAlignment="1">
      <alignment horizontal="right" vertical="center"/>
    </xf>
    <xf numFmtId="0" fontId="23" fillId="2" borderId="19" xfId="5" applyFont="1" applyFill="1" applyBorder="1">
      <alignment vertical="center"/>
    </xf>
    <xf numFmtId="178" fontId="23" fillId="2" borderId="2" xfId="5" applyNumberFormat="1" applyFont="1" applyFill="1" applyBorder="1">
      <alignment vertical="center"/>
    </xf>
    <xf numFmtId="0" fontId="23" fillId="2" borderId="19" xfId="5" applyFont="1" applyFill="1" applyBorder="1" applyAlignment="1">
      <alignment horizontal="right" vertical="center"/>
    </xf>
    <xf numFmtId="176" fontId="23" fillId="2" borderId="19" xfId="1" applyNumberFormat="1" applyFont="1" applyFill="1" applyBorder="1">
      <alignment horizontal="center" vertical="center"/>
    </xf>
    <xf numFmtId="178" fontId="23" fillId="2" borderId="19" xfId="5" applyNumberFormat="1" applyFont="1" applyFill="1" applyBorder="1">
      <alignment vertical="center"/>
    </xf>
    <xf numFmtId="0" fontId="26" fillId="2" borderId="6" xfId="5" applyFont="1" applyFill="1" applyBorder="1" applyAlignment="1">
      <alignment horizontal="left" vertical="center" wrapText="1"/>
    </xf>
    <xf numFmtId="0" fontId="27" fillId="2" borderId="1" xfId="1" applyFont="1" applyFill="1" applyAlignment="1">
      <alignment vertical="center" wrapText="1" shrinkToFit="1"/>
    </xf>
    <xf numFmtId="0" fontId="27" fillId="2" borderId="2" xfId="5" applyFont="1" applyFill="1" applyBorder="1" applyAlignment="1">
      <alignment horizontal="right" vertical="center"/>
    </xf>
    <xf numFmtId="0" fontId="27" fillId="2" borderId="3" xfId="5" applyFont="1" applyFill="1" applyBorder="1" applyAlignment="1">
      <alignment horizontal="center" vertical="center"/>
    </xf>
    <xf numFmtId="38" fontId="27" fillId="2" borderId="1" xfId="7" applyFont="1" applyFill="1" applyBorder="1" applyAlignment="1">
      <alignment horizontal="right" vertical="center"/>
    </xf>
    <xf numFmtId="176" fontId="23" fillId="2" borderId="19" xfId="1" applyNumberFormat="1" applyFont="1" applyFill="1" applyBorder="1" applyAlignment="1">
      <alignment horizontal="right" vertical="center"/>
    </xf>
    <xf numFmtId="0" fontId="23" fillId="2" borderId="2" xfId="5" applyFont="1" applyFill="1" applyBorder="1">
      <alignment vertical="center"/>
    </xf>
    <xf numFmtId="181" fontId="24" fillId="2" borderId="1" xfId="5" applyNumberFormat="1" applyFont="1" applyFill="1" applyBorder="1">
      <alignment vertical="center"/>
    </xf>
    <xf numFmtId="0" fontId="26" fillId="2" borderId="3" xfId="5" applyFont="1" applyFill="1" applyBorder="1" applyAlignment="1">
      <alignment horizontal="left" vertical="center"/>
    </xf>
    <xf numFmtId="176" fontId="26" fillId="2" borderId="1" xfId="1" applyNumberFormat="1" applyFont="1" applyFill="1" applyAlignment="1">
      <alignment horizontal="right" vertical="top"/>
    </xf>
    <xf numFmtId="181" fontId="23" fillId="2" borderId="1" xfId="5" applyNumberFormat="1" applyFont="1" applyFill="1" applyBorder="1" applyAlignment="1">
      <alignment horizontal="right" vertical="center"/>
    </xf>
    <xf numFmtId="0" fontId="26" fillId="2" borderId="1" xfId="1" applyFont="1" applyFill="1" applyAlignment="1">
      <alignment vertical="top" wrapText="1"/>
    </xf>
    <xf numFmtId="181" fontId="24" fillId="2" borderId="1" xfId="5" applyNumberFormat="1" applyFont="1" applyFill="1" applyBorder="1" applyAlignment="1">
      <alignment horizontal="right" vertical="center"/>
    </xf>
    <xf numFmtId="0" fontId="26" fillId="2" borderId="1" xfId="1" applyFont="1" applyFill="1" applyAlignment="1">
      <alignment vertical="center" wrapText="1"/>
    </xf>
    <xf numFmtId="181" fontId="24" fillId="2" borderId="1" xfId="7" applyNumberFormat="1" applyFont="1" applyFill="1" applyBorder="1" applyAlignment="1">
      <alignment horizontal="right" vertical="center"/>
    </xf>
    <xf numFmtId="178" fontId="23" fillId="2" borderId="22" xfId="5" applyNumberFormat="1" applyFont="1" applyFill="1" applyBorder="1">
      <alignment vertical="center"/>
    </xf>
    <xf numFmtId="176" fontId="23" fillId="2" borderId="21" xfId="5" applyNumberFormat="1" applyFont="1" applyFill="1" applyBorder="1" applyAlignment="1">
      <alignment horizontal="right" vertical="center"/>
    </xf>
    <xf numFmtId="176" fontId="23" fillId="2" borderId="22" xfId="5" applyNumberFormat="1" applyFont="1" applyFill="1" applyBorder="1">
      <alignment vertical="center"/>
    </xf>
    <xf numFmtId="0" fontId="26" fillId="2" borderId="21" xfId="5" applyFont="1" applyFill="1" applyBorder="1" applyAlignment="1">
      <alignment horizontal="left" vertical="center" wrapText="1"/>
    </xf>
    <xf numFmtId="0" fontId="23" fillId="2" borderId="22" xfId="5" applyFont="1" applyFill="1" applyBorder="1" applyAlignment="1">
      <alignment horizontal="right" vertical="center"/>
    </xf>
    <xf numFmtId="0" fontId="23" fillId="2" borderId="23" xfId="1" applyFont="1" applyFill="1" applyBorder="1" applyAlignment="1">
      <alignment horizontal="left" vertical="center"/>
    </xf>
    <xf numFmtId="176" fontId="23" fillId="2" borderId="22" xfId="1" applyNumberFormat="1" applyFont="1" applyFill="1" applyBorder="1">
      <alignment horizontal="center" vertical="center"/>
    </xf>
    <xf numFmtId="178" fontId="23" fillId="2" borderId="28" xfId="1" applyNumberFormat="1" applyFont="1" applyFill="1" applyBorder="1" applyAlignment="1">
      <alignment horizontal="right" vertical="center"/>
    </xf>
    <xf numFmtId="0" fontId="23" fillId="2" borderId="29" xfId="1" applyFont="1" applyFill="1" applyBorder="1" applyAlignment="1">
      <alignment vertical="center"/>
    </xf>
    <xf numFmtId="176" fontId="23" fillId="2" borderId="28" xfId="1" applyNumberFormat="1" applyFont="1" applyFill="1" applyBorder="1" applyAlignment="1">
      <alignment horizontal="right" vertical="center"/>
    </xf>
    <xf numFmtId="0" fontId="23" fillId="2" borderId="30" xfId="1" applyFont="1" applyFill="1" applyBorder="1" applyAlignment="1">
      <alignment vertical="center"/>
    </xf>
    <xf numFmtId="0" fontId="23" fillId="2" borderId="31" xfId="5" applyFont="1" applyFill="1" applyBorder="1" applyAlignment="1">
      <alignment horizontal="right" vertical="center"/>
    </xf>
    <xf numFmtId="0" fontId="23" fillId="2" borderId="32" xfId="1" applyFont="1" applyFill="1" applyBorder="1" applyAlignment="1">
      <alignment horizontal="left" vertical="center"/>
    </xf>
    <xf numFmtId="176" fontId="23" fillId="2" borderId="33" xfId="5" applyNumberFormat="1" applyFont="1" applyFill="1" applyBorder="1" applyAlignment="1">
      <alignment horizontal="right" vertical="center"/>
    </xf>
    <xf numFmtId="176" fontId="25" fillId="2" borderId="31" xfId="1" applyNumberFormat="1" applyFont="1" applyFill="1" applyBorder="1">
      <alignment horizontal="center" vertical="center"/>
    </xf>
    <xf numFmtId="0" fontId="23" fillId="2" borderId="0" xfId="1" applyFont="1" applyFill="1" applyBorder="1" applyAlignment="1">
      <alignment vertical="center"/>
    </xf>
    <xf numFmtId="176" fontId="23" fillId="2" borderId="0" xfId="1" applyNumberFormat="1" applyFont="1" applyFill="1" applyBorder="1" applyAlignment="1">
      <alignment horizontal="right" vertical="center"/>
    </xf>
    <xf numFmtId="176" fontId="25" fillId="2" borderId="2" xfId="1" applyNumberFormat="1" applyFont="1" applyFill="1" applyBorder="1" applyAlignment="1">
      <alignment horizontal="right" vertical="center"/>
    </xf>
    <xf numFmtId="0" fontId="26" fillId="2" borderId="34" xfId="5" applyFont="1" applyFill="1" applyBorder="1" applyAlignment="1">
      <alignment horizontal="left" vertical="center" wrapText="1"/>
    </xf>
    <xf numFmtId="0" fontId="33" fillId="2" borderId="22" xfId="1" applyFont="1" applyFill="1" applyBorder="1">
      <alignment horizontal="center" vertical="center"/>
    </xf>
    <xf numFmtId="0" fontId="23" fillId="2" borderId="27" xfId="1" applyFont="1" applyFill="1" applyBorder="1" applyAlignment="1">
      <alignment horizontal="left" vertical="center"/>
    </xf>
    <xf numFmtId="176" fontId="23" fillId="2" borderId="27" xfId="5" applyNumberFormat="1" applyFont="1" applyFill="1" applyBorder="1" applyAlignment="1">
      <alignment horizontal="right" vertical="center"/>
    </xf>
    <xf numFmtId="176" fontId="23" fillId="2" borderId="35" xfId="1" applyNumberFormat="1" applyFont="1" applyFill="1" applyBorder="1">
      <alignment horizontal="center" vertical="center"/>
    </xf>
    <xf numFmtId="176" fontId="23" fillId="2" borderId="0" xfId="5" applyNumberFormat="1" applyFont="1" applyFill="1">
      <alignment vertical="center"/>
    </xf>
    <xf numFmtId="176" fontId="23" fillId="2" borderId="0" xfId="5" applyNumberFormat="1" applyFont="1" applyFill="1" applyAlignment="1">
      <alignment horizontal="right" vertical="center"/>
    </xf>
    <xf numFmtId="0" fontId="26" fillId="2" borderId="30" xfId="5" applyFont="1" applyFill="1" applyBorder="1" applyAlignment="1">
      <alignment horizontal="left" vertical="center" wrapText="1"/>
    </xf>
    <xf numFmtId="0" fontId="23" fillId="2" borderId="30" xfId="5" applyFont="1" applyFill="1" applyBorder="1" applyAlignment="1">
      <alignment horizontal="center" vertical="center"/>
    </xf>
    <xf numFmtId="0" fontId="33" fillId="2" borderId="30" xfId="1" applyFont="1" applyFill="1" applyBorder="1">
      <alignment horizontal="center" vertical="center"/>
    </xf>
    <xf numFmtId="0" fontId="33" fillId="2" borderId="36" xfId="1" applyFont="1" applyFill="1" applyBorder="1">
      <alignment horizontal="center" vertical="center"/>
    </xf>
    <xf numFmtId="176" fontId="22" fillId="2" borderId="2" xfId="1" applyNumberFormat="1" applyFont="1" applyFill="1" applyBorder="1" applyAlignment="1">
      <alignment horizontal="right" vertical="center"/>
    </xf>
    <xf numFmtId="176" fontId="6" fillId="2" borderId="3" xfId="1" applyNumberFormat="1" applyFont="1" applyFill="1" applyBorder="1" applyAlignment="1">
      <alignment horizontal="right" vertical="center"/>
    </xf>
    <xf numFmtId="176" fontId="3" fillId="2" borderId="3" xfId="1" applyNumberFormat="1" applyFill="1" applyBorder="1" applyAlignment="1">
      <alignment horizontal="right" vertical="center"/>
    </xf>
    <xf numFmtId="176" fontId="11" fillId="2" borderId="3" xfId="1" applyNumberFormat="1" applyFont="1" applyFill="1" applyBorder="1" applyAlignment="1">
      <alignment horizontal="right" vertical="center"/>
    </xf>
    <xf numFmtId="176" fontId="3" fillId="2" borderId="4" xfId="1" applyNumberFormat="1" applyFill="1" applyBorder="1" applyAlignment="1">
      <alignment horizontal="right" vertical="center"/>
    </xf>
    <xf numFmtId="176" fontId="3" fillId="2" borderId="3" xfId="0" applyNumberFormat="1" applyFont="1" applyFill="1" applyBorder="1" applyAlignment="1">
      <alignment horizontal="right" vertical="distributed" wrapText="1"/>
    </xf>
    <xf numFmtId="176" fontId="3" fillId="2" borderId="3" xfId="0" applyNumberFormat="1" applyFont="1" applyFill="1" applyBorder="1" applyAlignment="1">
      <alignment horizontal="right" vertical="justify" wrapText="1"/>
    </xf>
    <xf numFmtId="176" fontId="3" fillId="2" borderId="1" xfId="1" applyNumberFormat="1" applyFill="1" applyAlignment="1">
      <alignment horizontal="right" vertical="center" wrapText="1"/>
    </xf>
    <xf numFmtId="176" fontId="18" fillId="2" borderId="3" xfId="0" applyNumberFormat="1" applyFont="1" applyFill="1" applyBorder="1" applyAlignment="1">
      <alignment horizontal="right" vertical="center"/>
    </xf>
    <xf numFmtId="176" fontId="18" fillId="2" borderId="3" xfId="0" applyNumberFormat="1" applyFont="1" applyFill="1" applyBorder="1" applyAlignment="1">
      <alignment horizontal="right" vertical="center" wrapText="1"/>
    </xf>
    <xf numFmtId="176" fontId="18" fillId="2" borderId="3" xfId="1" applyNumberFormat="1" applyFont="1" applyFill="1" applyBorder="1" applyAlignment="1">
      <alignment horizontal="right" vertical="center"/>
    </xf>
    <xf numFmtId="176" fontId="3" fillId="2" borderId="4" xfId="0" applyNumberFormat="1" applyFont="1" applyFill="1" applyBorder="1" applyAlignment="1">
      <alignment horizontal="right" vertical="center"/>
    </xf>
    <xf numFmtId="176" fontId="8" fillId="2" borderId="5" xfId="1" applyNumberFormat="1" applyFont="1" applyFill="1" applyBorder="1" applyAlignment="1">
      <alignment horizontal="right" vertical="center"/>
    </xf>
    <xf numFmtId="176" fontId="11" fillId="2" borderId="3" xfId="0" applyNumberFormat="1" applyFont="1" applyFill="1" applyBorder="1" applyAlignment="1">
      <alignment horizontal="right" vertical="center"/>
    </xf>
    <xf numFmtId="176" fontId="8" fillId="2" borderId="2" xfId="1" applyNumberFormat="1" applyFont="1" applyFill="1" applyBorder="1">
      <alignment horizontal="center" vertical="center"/>
    </xf>
    <xf numFmtId="176" fontId="8" fillId="2" borderId="6" xfId="1" applyNumberFormat="1" applyFont="1" applyFill="1" applyBorder="1">
      <alignment horizontal="center" vertical="center"/>
    </xf>
    <xf numFmtId="176" fontId="21" fillId="2" borderId="8" xfId="1" applyNumberFormat="1" applyFont="1" applyFill="1" applyBorder="1" applyAlignment="1">
      <alignment horizontal="right" vertical="center"/>
    </xf>
    <xf numFmtId="0" fontId="3" fillId="2" borderId="1" xfId="1" applyFill="1" applyAlignment="1">
      <alignment horizontal="left" vertical="center" shrinkToFit="1"/>
    </xf>
    <xf numFmtId="0" fontId="3" fillId="0" borderId="1" xfId="1" applyAlignment="1">
      <alignment horizontal="left" vertical="center" shrinkToFit="1"/>
    </xf>
    <xf numFmtId="0" fontId="3" fillId="2" borderId="1" xfId="0" applyFont="1" applyFill="1" applyBorder="1" applyAlignment="1">
      <alignment horizontal="left" vertical="center" shrinkToFit="1"/>
    </xf>
    <xf numFmtId="0" fontId="3" fillId="0" borderId="19" xfId="5" applyFont="1" applyBorder="1">
      <alignment vertical="center"/>
    </xf>
    <xf numFmtId="0" fontId="3" fillId="2" borderId="19" xfId="1" applyFill="1" applyBorder="1" applyAlignment="1">
      <alignment horizontal="right" vertical="center"/>
    </xf>
    <xf numFmtId="0" fontId="10" fillId="0" borderId="1" xfId="5" applyFont="1" applyBorder="1" applyAlignment="1">
      <alignment horizontal="left" vertical="center" wrapText="1"/>
    </xf>
    <xf numFmtId="0" fontId="3" fillId="0" borderId="2" xfId="5" applyFont="1" applyBorder="1" applyAlignment="1">
      <alignment horizontal="right" vertical="center"/>
    </xf>
    <xf numFmtId="0" fontId="3" fillId="0" borderId="3" xfId="5" applyFont="1" applyBorder="1" applyAlignment="1">
      <alignment horizontal="left" vertical="center"/>
    </xf>
    <xf numFmtId="0" fontId="35" fillId="0" borderId="1" xfId="5" applyFont="1" applyBorder="1" applyAlignment="1">
      <alignment horizontal="left" vertical="center" wrapText="1"/>
    </xf>
    <xf numFmtId="0" fontId="10" fillId="0" borderId="1" xfId="5" applyFont="1" applyBorder="1" applyAlignment="1">
      <alignment horizontal="left" vertical="center"/>
    </xf>
    <xf numFmtId="0" fontId="10" fillId="0" borderId="1" xfId="5" applyFont="1" applyBorder="1" applyAlignment="1">
      <alignment horizontal="right" vertical="center"/>
    </xf>
    <xf numFmtId="179" fontId="3" fillId="0" borderId="2" xfId="5" applyNumberFormat="1" applyFont="1" applyBorder="1">
      <alignment vertical="center"/>
    </xf>
    <xf numFmtId="0" fontId="36" fillId="0" borderId="2" xfId="1" applyFont="1" applyBorder="1" applyAlignment="1">
      <alignment vertical="center" wrapText="1" shrinkToFit="1"/>
    </xf>
    <xf numFmtId="176" fontId="3" fillId="0" borderId="1" xfId="5" applyNumberFormat="1" applyFont="1" applyBorder="1" applyAlignment="1">
      <alignment horizontal="right" vertical="center"/>
    </xf>
    <xf numFmtId="176" fontId="18" fillId="0" borderId="1" xfId="5" applyNumberFormat="1" applyFont="1" applyBorder="1">
      <alignment vertical="center"/>
    </xf>
    <xf numFmtId="41" fontId="3" fillId="0" borderId="7" xfId="1" applyNumberFormat="1" applyBorder="1" applyAlignment="1">
      <alignment horizontal="right" vertical="center"/>
    </xf>
    <xf numFmtId="176" fontId="3" fillId="0" borderId="7" xfId="5" applyNumberFormat="1" applyFont="1" applyBorder="1">
      <alignment vertical="center"/>
    </xf>
    <xf numFmtId="176" fontId="10" fillId="0" borderId="1" xfId="1" applyNumberFormat="1" applyFont="1">
      <alignment horizontal="center" vertical="center"/>
    </xf>
    <xf numFmtId="176" fontId="3" fillId="0" borderId="2" xfId="1" applyNumberFormat="1" applyBorder="1" applyAlignment="1">
      <alignment horizontal="right" vertical="center"/>
    </xf>
    <xf numFmtId="0" fontId="10" fillId="0" borderId="1" xfId="1" applyFont="1" applyAlignment="1">
      <alignment vertical="center" wrapText="1"/>
    </xf>
    <xf numFmtId="41" fontId="3" fillId="0" borderId="5" xfId="1" applyNumberFormat="1" applyBorder="1" applyAlignment="1">
      <alignment horizontal="right" vertical="center"/>
    </xf>
    <xf numFmtId="176" fontId="3" fillId="0" borderId="5" xfId="5" applyNumberFormat="1" applyFont="1" applyBorder="1">
      <alignment vertical="center"/>
    </xf>
    <xf numFmtId="41" fontId="3" fillId="0" borderId="1" xfId="1" applyNumberFormat="1" applyAlignment="1">
      <alignment horizontal="right" vertical="center"/>
    </xf>
    <xf numFmtId="176" fontId="3" fillId="0" borderId="3" xfId="5" applyNumberFormat="1" applyFont="1" applyBorder="1">
      <alignment vertical="center"/>
    </xf>
    <xf numFmtId="0" fontId="10" fillId="2" borderId="1" xfId="5" applyFont="1" applyFill="1" applyBorder="1" applyAlignment="1">
      <alignment horizontal="left" vertical="center"/>
    </xf>
    <xf numFmtId="179" fontId="3" fillId="2" borderId="2" xfId="5" applyNumberFormat="1" applyFont="1" applyFill="1" applyBorder="1">
      <alignment vertical="center"/>
    </xf>
    <xf numFmtId="0" fontId="36" fillId="2" borderId="2" xfId="1" applyFont="1" applyFill="1" applyBorder="1" applyAlignment="1">
      <alignment vertical="center" wrapText="1" shrinkToFit="1"/>
    </xf>
    <xf numFmtId="176" fontId="3" fillId="2" borderId="1" xfId="5" applyNumberFormat="1" applyFont="1" applyFill="1" applyBorder="1" applyAlignment="1">
      <alignment horizontal="right" vertical="center"/>
    </xf>
    <xf numFmtId="176" fontId="18" fillId="2" borderId="1" xfId="5" applyNumberFormat="1" applyFont="1" applyFill="1" applyBorder="1">
      <alignment vertical="center"/>
    </xf>
    <xf numFmtId="176" fontId="10" fillId="2" borderId="1" xfId="1" applyNumberFormat="1" applyFont="1" applyFill="1">
      <alignment horizontal="center" vertical="center"/>
    </xf>
    <xf numFmtId="176" fontId="3" fillId="2" borderId="2" xfId="1" applyNumberFormat="1" applyFill="1" applyBorder="1" applyAlignment="1">
      <alignment horizontal="right" vertical="center"/>
    </xf>
    <xf numFmtId="0" fontId="10" fillId="2" borderId="1" xfId="1" applyFont="1" applyFill="1" applyAlignment="1">
      <alignment horizontal="left" vertical="top" wrapText="1"/>
    </xf>
    <xf numFmtId="0" fontId="3" fillId="2" borderId="3" xfId="5" applyFont="1" applyFill="1" applyBorder="1" applyAlignment="1">
      <alignment horizontal="left" vertical="center"/>
    </xf>
    <xf numFmtId="0" fontId="10" fillId="2" borderId="6" xfId="5" applyFont="1" applyFill="1" applyBorder="1" applyAlignment="1">
      <alignment horizontal="left" vertical="center"/>
    </xf>
    <xf numFmtId="176" fontId="3" fillId="0" borderId="12" xfId="5" applyNumberFormat="1" applyFont="1" applyBorder="1">
      <alignment vertical="center"/>
    </xf>
    <xf numFmtId="0" fontId="10" fillId="2" borderId="10" xfId="5" applyFont="1" applyFill="1" applyBorder="1" applyAlignment="1">
      <alignment horizontal="left" vertical="center"/>
    </xf>
    <xf numFmtId="176" fontId="3" fillId="2" borderId="1" xfId="1" applyNumberFormat="1" applyFill="1">
      <alignment horizontal="center" vertical="center"/>
    </xf>
    <xf numFmtId="176" fontId="3" fillId="2" borderId="2" xfId="1" applyNumberFormat="1" applyFill="1" applyBorder="1">
      <alignment horizontal="center" vertical="center"/>
    </xf>
    <xf numFmtId="0" fontId="23" fillId="0" borderId="12" xfId="5" applyFont="1" applyBorder="1" applyAlignment="1">
      <alignment horizontal="left" vertical="center"/>
    </xf>
    <xf numFmtId="176" fontId="23" fillId="0" borderId="5" xfId="5" applyNumberFormat="1" applyFont="1" applyBorder="1" applyAlignment="1">
      <alignment horizontal="right" vertical="center"/>
    </xf>
    <xf numFmtId="176" fontId="23" fillId="0" borderId="11" xfId="1" applyNumberFormat="1" applyFont="1" applyBorder="1" applyAlignment="1">
      <alignment horizontal="right" vertical="center"/>
    </xf>
    <xf numFmtId="176" fontId="24" fillId="0" borderId="3" xfId="5" applyNumberFormat="1" applyFont="1" applyBorder="1">
      <alignment vertical="center"/>
    </xf>
    <xf numFmtId="0" fontId="3" fillId="2" borderId="18" xfId="5" applyFont="1" applyFill="1" applyBorder="1">
      <alignment vertical="center"/>
    </xf>
    <xf numFmtId="178" fontId="3" fillId="2" borderId="2" xfId="5" applyNumberFormat="1" applyFont="1" applyFill="1" applyBorder="1">
      <alignment vertical="center"/>
    </xf>
    <xf numFmtId="0" fontId="36" fillId="2" borderId="1" xfId="1" applyFont="1" applyFill="1" applyAlignment="1">
      <alignment vertical="center" wrapText="1" shrinkToFit="1"/>
    </xf>
    <xf numFmtId="0" fontId="36" fillId="2" borderId="2" xfId="5" applyFont="1" applyFill="1" applyBorder="1" applyAlignment="1">
      <alignment horizontal="right" vertical="center"/>
    </xf>
    <xf numFmtId="0" fontId="36" fillId="2" borderId="3" xfId="5" applyFont="1" applyFill="1" applyBorder="1" applyAlignment="1">
      <alignment horizontal="center" vertical="center"/>
    </xf>
    <xf numFmtId="38" fontId="36" fillId="2" borderId="1" xfId="7" applyFont="1" applyFill="1" applyBorder="1" applyAlignment="1">
      <alignment horizontal="right" vertical="center"/>
    </xf>
    <xf numFmtId="0" fontId="10" fillId="0" borderId="6" xfId="5" applyFont="1" applyBorder="1" applyAlignment="1">
      <alignment horizontal="right" vertical="center"/>
    </xf>
    <xf numFmtId="0" fontId="3" fillId="2" borderId="19" xfId="1" applyFill="1" applyBorder="1" applyAlignment="1">
      <alignment vertical="center"/>
    </xf>
    <xf numFmtId="176" fontId="3" fillId="2" borderId="19" xfId="1" applyNumberFormat="1" applyFill="1" applyBorder="1" applyAlignment="1">
      <alignment horizontal="right" vertical="center"/>
    </xf>
    <xf numFmtId="0" fontId="3" fillId="2" borderId="2" xfId="5" applyFont="1" applyFill="1" applyBorder="1">
      <alignment vertical="center"/>
    </xf>
    <xf numFmtId="181" fontId="18" fillId="2" borderId="1" xfId="5" applyNumberFormat="1" applyFont="1" applyFill="1" applyBorder="1">
      <alignment vertical="center"/>
    </xf>
    <xf numFmtId="0" fontId="3" fillId="2" borderId="2" xfId="5" applyFont="1" applyFill="1" applyBorder="1" applyAlignment="1">
      <alignment horizontal="right" vertical="center"/>
    </xf>
    <xf numFmtId="0" fontId="10" fillId="2" borderId="3" xfId="5" applyFont="1" applyFill="1" applyBorder="1" applyAlignment="1">
      <alignment horizontal="left" vertical="center"/>
    </xf>
    <xf numFmtId="176" fontId="10" fillId="2" borderId="1" xfId="5" applyNumberFormat="1" applyFont="1" applyFill="1" applyBorder="1" applyAlignment="1">
      <alignment horizontal="right" vertical="center"/>
    </xf>
    <xf numFmtId="176" fontId="10" fillId="2" borderId="1" xfId="1" applyNumberFormat="1" applyFont="1" applyFill="1" applyAlignment="1">
      <alignment horizontal="right" vertical="top"/>
    </xf>
    <xf numFmtId="181" fontId="3" fillId="2" borderId="1" xfId="5" applyNumberFormat="1" applyFont="1" applyFill="1" applyBorder="1" applyAlignment="1">
      <alignment horizontal="right" vertical="center"/>
    </xf>
    <xf numFmtId="0" fontId="21" fillId="0" borderId="6" xfId="1" applyFont="1" applyBorder="1">
      <alignment horizontal="center" vertical="center"/>
    </xf>
    <xf numFmtId="176" fontId="8" fillId="2" borderId="2" xfId="1" applyNumberFormat="1" applyFont="1" applyFill="1" applyBorder="1" applyAlignment="1">
      <alignment horizontal="right" vertical="center"/>
    </xf>
    <xf numFmtId="0" fontId="8" fillId="0" borderId="0" xfId="1" applyFont="1" applyBorder="1" applyAlignment="1">
      <alignment horizontal="left" vertical="center"/>
    </xf>
    <xf numFmtId="0" fontId="3" fillId="0" borderId="1" xfId="1">
      <alignment horizontal="center" vertical="center"/>
    </xf>
    <xf numFmtId="0" fontId="7" fillId="0" borderId="18" xfId="1" applyFont="1" applyBorder="1" applyAlignment="1">
      <alignment horizontal="left" vertical="center"/>
    </xf>
    <xf numFmtId="0" fontId="7" fillId="0" borderId="0" xfId="1" applyFont="1" applyBorder="1" applyAlignment="1">
      <alignment horizontal="left" vertical="center"/>
    </xf>
    <xf numFmtId="0" fontId="10" fillId="0" borderId="18" xfId="1" applyFont="1" applyBorder="1" applyAlignment="1">
      <alignment horizontal="left" vertical="center"/>
    </xf>
    <xf numFmtId="0" fontId="10" fillId="0" borderId="0" xfId="1" applyFont="1" applyBorder="1" applyAlignment="1">
      <alignment horizontal="left" vertical="center"/>
    </xf>
    <xf numFmtId="176" fontId="3" fillId="0" borderId="2" xfId="1" applyNumberFormat="1" applyBorder="1">
      <alignment horizontal="center" vertical="center"/>
    </xf>
    <xf numFmtId="176" fontId="3" fillId="0" borderId="4" xfId="1" applyNumberFormat="1" applyBorder="1">
      <alignment horizontal="center" vertical="center"/>
    </xf>
    <xf numFmtId="0" fontId="0" fillId="0" borderId="2" xfId="1" applyFont="1" applyBorder="1">
      <alignment horizontal="center" vertical="center"/>
    </xf>
    <xf numFmtId="0" fontId="3" fillId="0" borderId="3" xfId="1" applyBorder="1">
      <alignment horizontal="center" vertical="center"/>
    </xf>
    <xf numFmtId="0" fontId="3" fillId="0" borderId="4" xfId="1" applyBorder="1">
      <alignment horizontal="center" vertical="center"/>
    </xf>
    <xf numFmtId="176" fontId="3" fillId="0" borderId="25" xfId="1" applyNumberFormat="1" applyBorder="1">
      <alignment horizontal="center" vertical="center"/>
    </xf>
    <xf numFmtId="176" fontId="3" fillId="0" borderId="20" xfId="1" applyNumberFormat="1" applyBorder="1">
      <alignment horizontal="center" vertical="center"/>
    </xf>
    <xf numFmtId="176" fontId="3" fillId="0" borderId="3" xfId="1" applyNumberFormat="1" applyBorder="1">
      <alignment horizontal="center" vertical="center"/>
    </xf>
    <xf numFmtId="0" fontId="3" fillId="0" borderId="14" xfId="1" applyBorder="1">
      <alignment horizontal="center" vertical="center"/>
    </xf>
    <xf numFmtId="0" fontId="3" fillId="0" borderId="16" xfId="1" applyBorder="1">
      <alignment horizontal="center" vertical="center"/>
    </xf>
    <xf numFmtId="0" fontId="3" fillId="0" borderId="15" xfId="1" applyBorder="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0" fillId="0" borderId="2" xfId="1" applyNumberFormat="1" applyFont="1" applyBorder="1">
      <alignment horizontal="center" vertical="center"/>
    </xf>
    <xf numFmtId="0" fontId="23" fillId="0" borderId="2" xfId="1" applyFont="1" applyBorder="1">
      <alignment horizontal="center" vertical="center"/>
    </xf>
    <xf numFmtId="0" fontId="23" fillId="0" borderId="3" xfId="1" applyFont="1" applyBorder="1">
      <alignment horizontal="center" vertical="center"/>
    </xf>
  </cellXfs>
  <cellStyles count="8">
    <cellStyle name="ドック" xfId="1" xr:uid="{311D46EE-E6CE-4218-A8AD-DB4BBD918423}"/>
    <cellStyle name="桁区切り 2" xfId="4" xr:uid="{76C9A7F9-E924-4898-8CC9-89FBEDF28E18}"/>
    <cellStyle name="桁区切り 2 2" xfId="7" xr:uid="{1BE40D7C-0987-4EC9-9741-1496EC06EE94}"/>
    <cellStyle name="通貨 2" xfId="3" xr:uid="{9E61C969-C018-4311-9D9E-A60CD578BF31}"/>
    <cellStyle name="通貨 2 2" xfId="6" xr:uid="{AF2C2B92-BC8B-4053-8A6D-8C692A00CF19}"/>
    <cellStyle name="標準" xfId="0" builtinId="0"/>
    <cellStyle name="標準 2" xfId="2" xr:uid="{1C7F6017-0960-466B-836D-38ED62D8F90C}"/>
    <cellStyle name="標準 2 2" xfId="5" xr:uid="{46FDEDA9-B64E-428C-A91D-67A07830D530}"/>
  </cellStyles>
  <dxfs count="5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0C35-EDEA-4506-945C-F0FCD4D093AB}">
  <dimension ref="A1:L221"/>
  <sheetViews>
    <sheetView showZeros="0" tabSelected="1" view="pageBreakPreview" zoomScaleNormal="100" zoomScaleSheetLayoutView="100" workbookViewId="0">
      <pane ySplit="1" topLeftCell="A2" activePane="bottomLeft" state="frozen"/>
      <selection pane="bottomLeft" activeCell="L55" sqref="L55"/>
    </sheetView>
  </sheetViews>
  <sheetFormatPr defaultColWidth="9" defaultRowHeight="24.75" customHeight="1" x14ac:dyDescent="0.15"/>
  <cols>
    <col min="1" max="1" width="4.25" style="132" customWidth="1"/>
    <col min="2" max="2" width="37" style="148" customWidth="1"/>
    <col min="3" max="3" width="5" style="131" customWidth="1"/>
    <col min="4" max="4" width="4.75" style="149" customWidth="1"/>
    <col min="5" max="5" width="10.625" style="72" customWidth="1"/>
    <col min="6" max="6" width="11.125" style="72" customWidth="1"/>
    <col min="7" max="7" width="26" style="148" customWidth="1"/>
    <col min="8" max="8" width="5.875" style="132" customWidth="1"/>
    <col min="9" max="9" width="4.625" style="148" customWidth="1"/>
    <col min="10" max="10" width="9.125" style="150" customWidth="1"/>
    <col min="11" max="11" width="12.375" style="72" customWidth="1"/>
    <col min="12" max="12" width="13.25" style="151" customWidth="1"/>
    <col min="13" max="13" width="5.25" style="9" customWidth="1"/>
    <col min="14" max="16384" width="9" style="9"/>
  </cols>
  <sheetData>
    <row r="1" spans="1:12" s="3" customFormat="1" ht="24.75" customHeight="1" thickBot="1" x14ac:dyDescent="0.2">
      <c r="A1" s="191"/>
      <c r="B1" s="192" t="s">
        <v>0</v>
      </c>
      <c r="C1" s="686" t="s">
        <v>1</v>
      </c>
      <c r="D1" s="688"/>
      <c r="E1" s="193" t="s">
        <v>2</v>
      </c>
      <c r="F1" s="193" t="s">
        <v>3</v>
      </c>
      <c r="G1" s="192" t="s">
        <v>4</v>
      </c>
      <c r="H1" s="686" t="s">
        <v>174</v>
      </c>
      <c r="I1" s="687"/>
      <c r="J1" s="688"/>
      <c r="K1" s="193" t="s">
        <v>5</v>
      </c>
      <c r="L1" s="193" t="s">
        <v>6</v>
      </c>
    </row>
    <row r="2" spans="1:12" ht="24.75" customHeight="1" thickTop="1" x14ac:dyDescent="0.15">
      <c r="A2" s="182"/>
      <c r="B2" s="183" t="s">
        <v>7</v>
      </c>
      <c r="C2" s="184"/>
      <c r="D2" s="185"/>
      <c r="E2" s="186"/>
      <c r="F2" s="186"/>
      <c r="G2" s="187"/>
      <c r="H2" s="188"/>
      <c r="I2" s="189"/>
      <c r="J2" s="190"/>
      <c r="K2" s="186"/>
      <c r="L2" s="186"/>
    </row>
    <row r="3" spans="1:12" ht="24.75" customHeight="1" x14ac:dyDescent="0.15">
      <c r="A3" s="10" t="s">
        <v>8</v>
      </c>
      <c r="B3" s="11" t="s">
        <v>9</v>
      </c>
      <c r="C3" s="4"/>
      <c r="D3" s="5"/>
      <c r="E3" s="6"/>
      <c r="F3" s="6"/>
      <c r="G3" s="7"/>
      <c r="H3" s="8"/>
      <c r="I3" s="162"/>
      <c r="J3" s="172"/>
      <c r="K3" s="6"/>
      <c r="L3" s="6"/>
    </row>
    <row r="4" spans="1:12" ht="24.75" customHeight="1" x14ac:dyDescent="0.15">
      <c r="A4" s="12"/>
      <c r="B4" s="13"/>
      <c r="C4" s="14"/>
      <c r="D4" s="15"/>
      <c r="E4" s="16"/>
      <c r="F4" s="16"/>
      <c r="G4" s="17"/>
      <c r="H4" s="18"/>
      <c r="I4" s="162"/>
      <c r="J4" s="596"/>
      <c r="K4" s="16"/>
      <c r="L4" s="16"/>
    </row>
    <row r="5" spans="1:12" ht="24.75" customHeight="1" x14ac:dyDescent="0.15">
      <c r="A5" s="12">
        <v>-1</v>
      </c>
      <c r="B5" s="13" t="s">
        <v>10</v>
      </c>
      <c r="C5" s="14">
        <v>1</v>
      </c>
      <c r="D5" s="15" t="s">
        <v>11</v>
      </c>
      <c r="E5" s="16"/>
      <c r="F5" s="16"/>
      <c r="G5" s="22" t="s">
        <v>12</v>
      </c>
      <c r="H5" s="18">
        <v>1</v>
      </c>
      <c r="I5" s="26" t="s">
        <v>11</v>
      </c>
      <c r="J5" s="596"/>
      <c r="K5" s="16"/>
      <c r="L5" s="16"/>
    </row>
    <row r="6" spans="1:12" ht="24.75" customHeight="1" x14ac:dyDescent="0.15">
      <c r="A6" s="23"/>
      <c r="B6" s="17"/>
      <c r="C6" s="14"/>
      <c r="D6" s="15"/>
      <c r="E6" s="16"/>
      <c r="F6" s="16"/>
      <c r="G6" s="22" t="s">
        <v>13</v>
      </c>
      <c r="H6" s="60">
        <v>45</v>
      </c>
      <c r="I6" s="163" t="s">
        <v>14</v>
      </c>
      <c r="J6" s="596">
        <v>21450</v>
      </c>
      <c r="K6" s="16"/>
      <c r="L6" s="16"/>
    </row>
    <row r="7" spans="1:12" ht="24.75" customHeight="1" x14ac:dyDescent="0.15">
      <c r="A7" s="23"/>
      <c r="B7" s="17"/>
      <c r="C7" s="14"/>
      <c r="D7" s="26"/>
      <c r="E7" s="16"/>
      <c r="F7" s="16"/>
      <c r="G7" s="22" t="s">
        <v>15</v>
      </c>
      <c r="H7" s="27">
        <v>2</v>
      </c>
      <c r="I7" s="164" t="s">
        <v>16</v>
      </c>
      <c r="J7" s="596">
        <v>240000</v>
      </c>
      <c r="K7" s="16"/>
      <c r="L7" s="16"/>
    </row>
    <row r="8" spans="1:12" ht="24.75" customHeight="1" x14ac:dyDescent="0.15">
      <c r="A8" s="23"/>
      <c r="B8" s="17"/>
      <c r="C8" s="29"/>
      <c r="D8" s="30"/>
      <c r="E8" s="31"/>
      <c r="F8" s="31"/>
      <c r="G8" s="32"/>
      <c r="H8" s="33"/>
      <c r="I8" s="34"/>
      <c r="J8" s="596"/>
      <c r="K8" s="35" t="s">
        <v>17</v>
      </c>
      <c r="L8" s="36">
        <f>SUM(K5:K7)</f>
        <v>0</v>
      </c>
    </row>
    <row r="9" spans="1:12" ht="24.75" customHeight="1" x14ac:dyDescent="0.15">
      <c r="A9" s="23"/>
      <c r="B9" s="17"/>
      <c r="C9" s="14"/>
      <c r="D9" s="15"/>
      <c r="E9" s="16"/>
      <c r="F9" s="16"/>
      <c r="G9" s="17"/>
      <c r="H9" s="18"/>
      <c r="I9" s="26"/>
      <c r="J9" s="596"/>
      <c r="K9" s="16"/>
      <c r="L9" s="16"/>
    </row>
    <row r="10" spans="1:12" ht="24.75" customHeight="1" x14ac:dyDescent="0.15">
      <c r="A10" s="37">
        <v>-2</v>
      </c>
      <c r="B10" s="17" t="s">
        <v>18</v>
      </c>
      <c r="C10" s="14">
        <v>6</v>
      </c>
      <c r="D10" s="15" t="s">
        <v>19</v>
      </c>
      <c r="E10" s="16"/>
      <c r="F10" s="16">
        <f>C10*E10</f>
        <v>0</v>
      </c>
      <c r="G10" s="17"/>
      <c r="H10" s="18"/>
      <c r="I10" s="26"/>
      <c r="J10" s="596"/>
      <c r="K10" s="38">
        <f>F10</f>
        <v>0</v>
      </c>
      <c r="L10" s="16"/>
    </row>
    <row r="11" spans="1:12" ht="24.75" customHeight="1" x14ac:dyDescent="0.15">
      <c r="A11" s="12"/>
      <c r="B11" s="39" t="s">
        <v>171</v>
      </c>
      <c r="C11" s="40"/>
      <c r="D11" s="15"/>
      <c r="E11" s="16"/>
      <c r="F11" s="16"/>
      <c r="G11" s="17" t="s">
        <v>20</v>
      </c>
      <c r="H11" s="18">
        <v>50</v>
      </c>
      <c r="I11" s="26" t="s">
        <v>21</v>
      </c>
      <c r="J11" s="597"/>
      <c r="K11" s="16"/>
      <c r="L11" s="16"/>
    </row>
    <row r="12" spans="1:12" ht="24.75" customHeight="1" x14ac:dyDescent="0.15">
      <c r="A12" s="23"/>
      <c r="B12" s="22"/>
      <c r="C12" s="14"/>
      <c r="D12" s="19"/>
      <c r="E12" s="16"/>
      <c r="F12" s="16"/>
      <c r="G12" s="17" t="s">
        <v>22</v>
      </c>
      <c r="H12" s="18">
        <v>1</v>
      </c>
      <c r="I12" s="26" t="s">
        <v>11</v>
      </c>
      <c r="J12" s="597"/>
      <c r="K12" s="16"/>
      <c r="L12" s="16"/>
    </row>
    <row r="13" spans="1:12" ht="24.75" customHeight="1" x14ac:dyDescent="0.15">
      <c r="A13" s="23"/>
      <c r="B13" s="17"/>
      <c r="C13" s="40"/>
      <c r="D13" s="15"/>
      <c r="E13" s="16"/>
      <c r="F13" s="16"/>
      <c r="G13" s="17"/>
      <c r="H13" s="18"/>
      <c r="I13" s="26"/>
      <c r="J13" s="597"/>
      <c r="K13" s="35" t="s">
        <v>17</v>
      </c>
      <c r="L13" s="36">
        <f>SUM(K10:K12)</f>
        <v>0</v>
      </c>
    </row>
    <row r="14" spans="1:12" ht="24.75" customHeight="1" x14ac:dyDescent="0.15">
      <c r="A14" s="23"/>
      <c r="B14" s="17"/>
      <c r="C14" s="14"/>
      <c r="D14" s="19"/>
      <c r="E14" s="16"/>
      <c r="F14" s="16"/>
      <c r="G14" s="17"/>
      <c r="H14" s="18"/>
      <c r="I14" s="26"/>
      <c r="J14" s="597"/>
      <c r="K14" s="16"/>
      <c r="L14" s="16"/>
    </row>
    <row r="15" spans="1:12" ht="24.75" customHeight="1" x14ac:dyDescent="0.15">
      <c r="A15" s="12"/>
      <c r="B15" s="17"/>
      <c r="C15" s="41"/>
      <c r="D15" s="42"/>
      <c r="E15" s="43"/>
      <c r="F15" s="43"/>
      <c r="G15" s="44"/>
      <c r="H15" s="45"/>
      <c r="I15" s="165"/>
      <c r="J15" s="598"/>
      <c r="K15" s="38"/>
      <c r="L15" s="46"/>
    </row>
    <row r="16" spans="1:12" ht="24.75" customHeight="1" x14ac:dyDescent="0.15">
      <c r="A16" s="12">
        <v>-3</v>
      </c>
      <c r="B16" s="17" t="s">
        <v>23</v>
      </c>
      <c r="C16" s="41">
        <v>1</v>
      </c>
      <c r="D16" s="42" t="s">
        <v>11</v>
      </c>
      <c r="E16" s="43"/>
      <c r="F16" s="43"/>
      <c r="G16" s="44" t="s">
        <v>24</v>
      </c>
      <c r="H16" s="45">
        <v>1</v>
      </c>
      <c r="I16" s="165" t="s">
        <v>175</v>
      </c>
      <c r="J16" s="598"/>
      <c r="K16" s="43"/>
      <c r="L16" s="46"/>
    </row>
    <row r="17" spans="1:12" ht="24.75" customHeight="1" x14ac:dyDescent="0.15">
      <c r="A17" s="12"/>
      <c r="B17" s="17"/>
      <c r="C17" s="41"/>
      <c r="D17" s="42"/>
      <c r="E17" s="43"/>
      <c r="F17" s="43"/>
      <c r="G17" s="44" t="s">
        <v>25</v>
      </c>
      <c r="H17" s="45"/>
      <c r="I17" s="165"/>
      <c r="J17" s="598"/>
      <c r="K17" s="43"/>
      <c r="L17" s="46"/>
    </row>
    <row r="18" spans="1:12" ht="24.75" customHeight="1" x14ac:dyDescent="0.15">
      <c r="A18" s="12"/>
      <c r="B18" s="17"/>
      <c r="C18" s="41"/>
      <c r="D18" s="42"/>
      <c r="E18" s="43"/>
      <c r="F18" s="43"/>
      <c r="G18" s="44" t="s">
        <v>26</v>
      </c>
      <c r="H18" s="45"/>
      <c r="I18" s="165"/>
      <c r="J18" s="598"/>
      <c r="K18" s="43"/>
      <c r="L18" s="46"/>
    </row>
    <row r="19" spans="1:12" ht="24.75" customHeight="1" x14ac:dyDescent="0.15">
      <c r="A19" s="20"/>
      <c r="B19" s="20"/>
      <c r="C19" s="41"/>
      <c r="D19" s="42"/>
      <c r="E19" s="43"/>
      <c r="F19" s="43"/>
      <c r="G19" s="44"/>
      <c r="H19" s="45"/>
      <c r="I19" s="165"/>
      <c r="J19" s="598"/>
      <c r="K19" s="47" t="s">
        <v>17</v>
      </c>
      <c r="L19" s="48">
        <f>SUM(K16:K18)</f>
        <v>0</v>
      </c>
    </row>
    <row r="20" spans="1:12" ht="24.75" customHeight="1" x14ac:dyDescent="0.15">
      <c r="A20" s="20"/>
      <c r="B20" s="20"/>
      <c r="C20" s="41"/>
      <c r="D20" s="42"/>
      <c r="E20" s="43"/>
      <c r="F20" s="43"/>
      <c r="G20" s="44"/>
      <c r="H20" s="45"/>
      <c r="I20" s="165"/>
      <c r="J20" s="598"/>
      <c r="K20" s="47"/>
      <c r="L20" s="49"/>
    </row>
    <row r="21" spans="1:12" ht="24.75" customHeight="1" x14ac:dyDescent="0.15">
      <c r="A21" s="23"/>
      <c r="B21" s="17"/>
      <c r="C21" s="14"/>
      <c r="D21" s="15"/>
      <c r="E21" s="16"/>
      <c r="F21" s="16"/>
      <c r="G21" s="17"/>
      <c r="H21" s="18"/>
      <c r="I21" s="26"/>
      <c r="J21" s="597"/>
      <c r="K21" s="16"/>
      <c r="L21" s="16"/>
    </row>
    <row r="22" spans="1:12" ht="24.75" customHeight="1" x14ac:dyDescent="0.15">
      <c r="A22" s="12">
        <v>-4</v>
      </c>
      <c r="B22" s="17" t="s">
        <v>27</v>
      </c>
      <c r="C22" s="14">
        <v>20</v>
      </c>
      <c r="D22" s="50" t="s">
        <v>19</v>
      </c>
      <c r="E22" s="16"/>
      <c r="F22" s="16">
        <f>C22*E22</f>
        <v>0</v>
      </c>
      <c r="G22" s="17"/>
      <c r="H22" s="18"/>
      <c r="I22" s="26"/>
      <c r="J22" s="597"/>
      <c r="K22" s="38">
        <f>F22</f>
        <v>0</v>
      </c>
      <c r="L22" s="16"/>
    </row>
    <row r="23" spans="1:12" ht="24.75" customHeight="1" x14ac:dyDescent="0.15">
      <c r="A23" s="23"/>
      <c r="B23" s="51" t="s">
        <v>28</v>
      </c>
      <c r="C23" s="14"/>
      <c r="D23" s="15"/>
      <c r="E23" s="16"/>
      <c r="F23" s="16"/>
      <c r="G23" s="17" t="s">
        <v>29</v>
      </c>
      <c r="H23" s="18">
        <v>108</v>
      </c>
      <c r="I23" s="26" t="s">
        <v>30</v>
      </c>
      <c r="J23" s="597"/>
      <c r="K23" s="16"/>
      <c r="L23" s="16"/>
    </row>
    <row r="24" spans="1:12" ht="24.75" customHeight="1" x14ac:dyDescent="0.15">
      <c r="A24" s="23"/>
      <c r="B24" s="22" t="s">
        <v>31</v>
      </c>
      <c r="C24" s="14"/>
      <c r="D24" s="15"/>
      <c r="E24" s="16"/>
      <c r="F24" s="16"/>
      <c r="G24" s="22" t="s">
        <v>32</v>
      </c>
      <c r="H24" s="18">
        <v>1</v>
      </c>
      <c r="I24" s="166" t="s">
        <v>33</v>
      </c>
      <c r="J24" s="597"/>
      <c r="K24" s="16"/>
      <c r="L24" s="16"/>
    </row>
    <row r="25" spans="1:12" ht="24.75" customHeight="1" x14ac:dyDescent="0.15">
      <c r="A25" s="23"/>
      <c r="B25" s="17"/>
      <c r="C25" s="14"/>
      <c r="D25" s="15"/>
      <c r="E25" s="16"/>
      <c r="F25" s="16"/>
      <c r="G25" s="22" t="s">
        <v>34</v>
      </c>
      <c r="H25" s="18">
        <v>1</v>
      </c>
      <c r="I25" s="26" t="s">
        <v>11</v>
      </c>
      <c r="J25" s="597"/>
      <c r="K25" s="52"/>
      <c r="L25" s="16"/>
    </row>
    <row r="26" spans="1:12" ht="24.75" customHeight="1" x14ac:dyDescent="0.15">
      <c r="A26" s="23"/>
      <c r="B26" s="17"/>
      <c r="C26" s="14"/>
      <c r="D26" s="15"/>
      <c r="E26" s="16"/>
      <c r="F26" s="16"/>
      <c r="G26" s="17"/>
      <c r="H26" s="18"/>
      <c r="I26" s="26"/>
      <c r="J26" s="597"/>
      <c r="K26" s="35" t="s">
        <v>17</v>
      </c>
      <c r="L26" s="36">
        <f>SUM(K22:K25)</f>
        <v>0</v>
      </c>
    </row>
    <row r="27" spans="1:12" ht="24.75" customHeight="1" x14ac:dyDescent="0.15">
      <c r="A27" s="23"/>
      <c r="B27" s="17"/>
      <c r="C27" s="14"/>
      <c r="D27" s="15"/>
      <c r="E27" s="16"/>
      <c r="F27" s="16"/>
      <c r="G27" s="17"/>
      <c r="H27" s="18"/>
      <c r="I27" s="26"/>
      <c r="J27" s="599"/>
      <c r="K27" s="52"/>
      <c r="L27" s="52"/>
    </row>
    <row r="28" spans="1:12" ht="24.75" customHeight="1" x14ac:dyDescent="0.15">
      <c r="A28" s="12">
        <v>-5</v>
      </c>
      <c r="B28" s="22" t="s">
        <v>35</v>
      </c>
      <c r="C28" s="53">
        <v>1</v>
      </c>
      <c r="D28" s="54" t="s">
        <v>11</v>
      </c>
      <c r="E28" s="43"/>
      <c r="F28" s="43">
        <f>C28*E28</f>
        <v>0</v>
      </c>
      <c r="G28" s="17"/>
      <c r="H28" s="18"/>
      <c r="I28" s="26"/>
      <c r="J28" s="597"/>
      <c r="K28" s="52">
        <f>F28</f>
        <v>0</v>
      </c>
      <c r="L28" s="36"/>
    </row>
    <row r="29" spans="1:12" ht="24.75" customHeight="1" x14ac:dyDescent="0.15">
      <c r="A29" s="12"/>
      <c r="B29" s="22" t="s">
        <v>36</v>
      </c>
      <c r="C29" s="14"/>
      <c r="D29" s="15"/>
      <c r="E29" s="16"/>
      <c r="F29" s="16"/>
      <c r="G29" s="17" t="s">
        <v>37</v>
      </c>
      <c r="H29" s="18">
        <v>2</v>
      </c>
      <c r="I29" s="26" t="s">
        <v>38</v>
      </c>
      <c r="J29" s="597"/>
      <c r="K29" s="16"/>
      <c r="L29" s="36"/>
    </row>
    <row r="30" spans="1:12" ht="24.75" customHeight="1" x14ac:dyDescent="0.15">
      <c r="A30" s="12"/>
      <c r="B30" s="17"/>
      <c r="C30" s="14"/>
      <c r="D30" s="15"/>
      <c r="E30" s="16"/>
      <c r="F30" s="16"/>
      <c r="G30" s="17" t="s">
        <v>39</v>
      </c>
      <c r="H30" s="18">
        <v>2</v>
      </c>
      <c r="I30" s="26" t="s">
        <v>40</v>
      </c>
      <c r="J30" s="597"/>
      <c r="K30" s="16"/>
      <c r="L30" s="36"/>
    </row>
    <row r="31" spans="1:12" ht="24.75" customHeight="1" x14ac:dyDescent="0.15">
      <c r="A31" s="20"/>
      <c r="B31" s="55"/>
      <c r="C31" s="29"/>
      <c r="D31" s="56"/>
      <c r="E31" s="57"/>
      <c r="F31" s="16"/>
      <c r="G31" s="22" t="s">
        <v>36</v>
      </c>
      <c r="H31" s="18">
        <v>2</v>
      </c>
      <c r="I31" s="26" t="s">
        <v>38</v>
      </c>
      <c r="J31" s="597"/>
      <c r="K31" s="16"/>
      <c r="L31" s="16"/>
    </row>
    <row r="32" spans="1:12" ht="24.75" customHeight="1" x14ac:dyDescent="0.15">
      <c r="A32" s="23"/>
      <c r="B32" s="17"/>
      <c r="C32" s="14" t="s">
        <v>41</v>
      </c>
      <c r="D32" s="15" t="s">
        <v>41</v>
      </c>
      <c r="E32" s="16" t="s">
        <v>41</v>
      </c>
      <c r="F32" s="16" t="s">
        <v>41</v>
      </c>
      <c r="G32" s="17" t="s">
        <v>42</v>
      </c>
      <c r="H32" s="18">
        <v>1</v>
      </c>
      <c r="I32" s="26" t="s">
        <v>11</v>
      </c>
      <c r="J32" s="597"/>
      <c r="K32" s="16"/>
      <c r="L32" s="16"/>
    </row>
    <row r="33" spans="1:12" ht="24.75" customHeight="1" x14ac:dyDescent="0.15">
      <c r="A33" s="23"/>
      <c r="B33" s="17"/>
      <c r="C33" s="14" t="s">
        <v>41</v>
      </c>
      <c r="D33" s="15" t="s">
        <v>41</v>
      </c>
      <c r="E33" s="16" t="s">
        <v>41</v>
      </c>
      <c r="F33" s="16" t="s">
        <v>41</v>
      </c>
      <c r="G33" s="17" t="s">
        <v>41</v>
      </c>
      <c r="H33" s="18" t="s">
        <v>41</v>
      </c>
      <c r="I33" s="162" t="s">
        <v>41</v>
      </c>
      <c r="J33" s="597"/>
      <c r="K33" s="35" t="s">
        <v>17</v>
      </c>
      <c r="L33" s="36">
        <f>SUM(K28:K32)</f>
        <v>0</v>
      </c>
    </row>
    <row r="34" spans="1:12" ht="24.75" customHeight="1" x14ac:dyDescent="0.15">
      <c r="A34" s="23"/>
      <c r="B34" s="17"/>
      <c r="C34" s="14" t="s">
        <v>41</v>
      </c>
      <c r="D34" s="15" t="s">
        <v>41</v>
      </c>
      <c r="E34" s="16"/>
      <c r="F34" s="16"/>
      <c r="G34" s="17"/>
      <c r="H34" s="18" t="s">
        <v>41</v>
      </c>
      <c r="I34" s="162" t="s">
        <v>41</v>
      </c>
      <c r="J34" s="597"/>
      <c r="K34" s="16" t="s">
        <v>41</v>
      </c>
      <c r="L34" s="16" t="s">
        <v>41</v>
      </c>
    </row>
    <row r="35" spans="1:12" ht="24.75" customHeight="1" x14ac:dyDescent="0.15">
      <c r="A35" s="12">
        <v>-6</v>
      </c>
      <c r="B35" s="58" t="s">
        <v>43</v>
      </c>
      <c r="C35" s="14">
        <v>3</v>
      </c>
      <c r="D35" s="50" t="s">
        <v>19</v>
      </c>
      <c r="E35" s="16"/>
      <c r="F35" s="16">
        <f>C35*E35</f>
        <v>0</v>
      </c>
      <c r="G35" s="59"/>
      <c r="H35" s="60"/>
      <c r="I35" s="26"/>
      <c r="J35" s="597"/>
      <c r="K35" s="16">
        <f>F35</f>
        <v>0</v>
      </c>
      <c r="L35" s="36" t="s">
        <v>41</v>
      </c>
    </row>
    <row r="36" spans="1:12" ht="24.75" customHeight="1" x14ac:dyDescent="0.15">
      <c r="A36" s="23"/>
      <c r="B36" s="59" t="s">
        <v>44</v>
      </c>
      <c r="C36" s="4"/>
      <c r="D36" s="2"/>
      <c r="E36" s="6"/>
      <c r="F36" s="6"/>
      <c r="G36" s="59" t="s">
        <v>45</v>
      </c>
      <c r="H36" s="60">
        <v>45</v>
      </c>
      <c r="I36" s="26" t="s">
        <v>30</v>
      </c>
      <c r="J36" s="597"/>
      <c r="K36" s="16"/>
      <c r="L36" s="36" t="s">
        <v>41</v>
      </c>
    </row>
    <row r="37" spans="1:12" ht="24.75" customHeight="1" x14ac:dyDescent="0.15">
      <c r="A37" s="12"/>
      <c r="B37" s="61"/>
      <c r="C37" s="4"/>
      <c r="D37" s="5"/>
      <c r="E37" s="6"/>
      <c r="F37" s="6"/>
      <c r="G37" s="59" t="s">
        <v>46</v>
      </c>
      <c r="H37" s="60">
        <v>3</v>
      </c>
      <c r="I37" s="26" t="s">
        <v>30</v>
      </c>
      <c r="J37" s="597"/>
      <c r="K37" s="16"/>
      <c r="L37" s="6"/>
    </row>
    <row r="38" spans="1:12" ht="24.75" customHeight="1" x14ac:dyDescent="0.15">
      <c r="A38" s="12"/>
      <c r="B38" s="61"/>
      <c r="C38" s="4"/>
      <c r="D38" s="5"/>
      <c r="E38" s="6"/>
      <c r="F38" s="6">
        <f>C38*E38</f>
        <v>0</v>
      </c>
      <c r="G38" s="7" t="s">
        <v>47</v>
      </c>
      <c r="H38" s="8">
        <v>1</v>
      </c>
      <c r="I38" s="26" t="s">
        <v>11</v>
      </c>
      <c r="J38" s="597"/>
      <c r="K38" s="16"/>
      <c r="L38" s="6"/>
    </row>
    <row r="39" spans="1:12" ht="24.75" customHeight="1" x14ac:dyDescent="0.15">
      <c r="A39" s="12"/>
      <c r="B39" s="61"/>
      <c r="C39" s="4"/>
      <c r="D39" s="5"/>
      <c r="E39" s="6"/>
      <c r="F39" s="6"/>
      <c r="G39" s="7"/>
      <c r="H39" s="8"/>
      <c r="I39" s="26"/>
      <c r="J39" s="597"/>
      <c r="K39" s="35" t="s">
        <v>17</v>
      </c>
      <c r="L39" s="36">
        <f>SUM(K35:K38)</f>
        <v>0</v>
      </c>
    </row>
    <row r="40" spans="1:12" ht="24.75" customHeight="1" x14ac:dyDescent="0.15">
      <c r="A40" s="12"/>
      <c r="B40" s="61"/>
      <c r="C40" s="4"/>
      <c r="D40" s="5"/>
      <c r="E40" s="6"/>
      <c r="F40" s="6"/>
      <c r="G40" s="7"/>
      <c r="H40" s="8"/>
      <c r="I40" s="26"/>
      <c r="J40" s="597"/>
      <c r="K40" s="35"/>
      <c r="L40" s="36"/>
    </row>
    <row r="41" spans="1:12" ht="24.75" customHeight="1" x14ac:dyDescent="0.15">
      <c r="A41" s="12"/>
      <c r="B41" s="61"/>
      <c r="C41" s="4"/>
      <c r="D41" s="5"/>
      <c r="E41" s="6"/>
      <c r="F41" s="6"/>
      <c r="G41" s="7"/>
      <c r="H41" s="8"/>
      <c r="I41" s="26"/>
      <c r="J41" s="597"/>
      <c r="K41" s="35"/>
      <c r="L41" s="36"/>
    </row>
    <row r="42" spans="1:12" ht="24.75" customHeight="1" x14ac:dyDescent="0.15">
      <c r="A42" s="12">
        <v>-7</v>
      </c>
      <c r="B42" s="17" t="s">
        <v>48</v>
      </c>
      <c r="C42" s="4">
        <v>14</v>
      </c>
      <c r="D42" s="2" t="s">
        <v>19</v>
      </c>
      <c r="E42" s="16"/>
      <c r="F42" s="6">
        <f>C42*E42</f>
        <v>0</v>
      </c>
      <c r="G42" s="7"/>
      <c r="H42" s="8"/>
      <c r="I42" s="26"/>
      <c r="J42" s="597"/>
      <c r="K42" s="38">
        <f>F42</f>
        <v>0</v>
      </c>
      <c r="L42" s="63" t="s">
        <v>41</v>
      </c>
    </row>
    <row r="43" spans="1:12" ht="24.75" customHeight="1" x14ac:dyDescent="0.15">
      <c r="A43" s="12"/>
      <c r="B43" s="22" t="s">
        <v>49</v>
      </c>
      <c r="C43" s="4"/>
      <c r="D43" s="2"/>
      <c r="E43" s="6"/>
      <c r="F43" s="6"/>
      <c r="G43" s="59" t="s">
        <v>50</v>
      </c>
      <c r="H43" s="8">
        <v>1</v>
      </c>
      <c r="I43" s="166" t="s">
        <v>38</v>
      </c>
      <c r="J43" s="597"/>
      <c r="K43" s="16"/>
      <c r="L43" s="6"/>
    </row>
    <row r="44" spans="1:12" ht="24.75" customHeight="1" x14ac:dyDescent="0.15">
      <c r="A44" s="12"/>
      <c r="B44" s="17" t="s">
        <v>176</v>
      </c>
      <c r="C44" s="4"/>
      <c r="D44" s="2"/>
      <c r="E44" s="6"/>
      <c r="F44" s="6"/>
      <c r="G44" s="59" t="s">
        <v>51</v>
      </c>
      <c r="H44" s="8">
        <v>3</v>
      </c>
      <c r="I44" s="166" t="s">
        <v>38</v>
      </c>
      <c r="J44" s="597"/>
      <c r="K44" s="16"/>
      <c r="L44" s="6"/>
    </row>
    <row r="45" spans="1:12" ht="24.75" customHeight="1" x14ac:dyDescent="0.15">
      <c r="A45" s="12"/>
      <c r="B45" s="17" t="s">
        <v>177</v>
      </c>
      <c r="C45" s="4"/>
      <c r="D45" s="2"/>
      <c r="E45" s="6"/>
      <c r="F45" s="6"/>
      <c r="G45" s="59" t="s">
        <v>52</v>
      </c>
      <c r="H45" s="8">
        <v>2</v>
      </c>
      <c r="I45" s="166" t="s">
        <v>38</v>
      </c>
      <c r="J45" s="597"/>
      <c r="K45" s="16"/>
      <c r="L45" s="6"/>
    </row>
    <row r="46" spans="1:12" ht="24.75" customHeight="1" x14ac:dyDescent="0.15">
      <c r="A46" s="12"/>
      <c r="B46" s="17" t="s">
        <v>178</v>
      </c>
      <c r="C46" s="4"/>
      <c r="D46" s="2"/>
      <c r="E46" s="6"/>
      <c r="F46" s="6"/>
      <c r="G46" s="59" t="s">
        <v>42</v>
      </c>
      <c r="H46" s="8">
        <v>1</v>
      </c>
      <c r="I46" s="26" t="s">
        <v>11</v>
      </c>
      <c r="J46" s="597"/>
      <c r="K46" s="16"/>
      <c r="L46" s="6"/>
    </row>
    <row r="47" spans="1:12" ht="24.75" customHeight="1" x14ac:dyDescent="0.15">
      <c r="A47" s="12"/>
      <c r="B47" s="64"/>
      <c r="C47" s="4"/>
      <c r="D47" s="5"/>
      <c r="E47" s="6"/>
      <c r="F47" s="6"/>
      <c r="G47" s="7"/>
      <c r="H47" s="8"/>
      <c r="I47" s="26"/>
      <c r="J47" s="597"/>
      <c r="K47" s="35" t="s">
        <v>17</v>
      </c>
      <c r="L47" s="36">
        <f>SUM(K42:K46)</f>
        <v>0</v>
      </c>
    </row>
    <row r="48" spans="1:12" ht="24.75" customHeight="1" x14ac:dyDescent="0.15">
      <c r="A48" s="12"/>
      <c r="B48" s="64"/>
      <c r="C48" s="4"/>
      <c r="D48" s="5"/>
      <c r="E48" s="6"/>
      <c r="F48" s="6"/>
      <c r="G48" s="7"/>
      <c r="H48" s="8"/>
      <c r="I48" s="26"/>
      <c r="J48" s="597"/>
      <c r="K48" s="35"/>
      <c r="L48" s="36"/>
    </row>
    <row r="49" spans="1:12" ht="24.75" customHeight="1" x14ac:dyDescent="0.15">
      <c r="A49" s="65"/>
      <c r="B49" s="44"/>
      <c r="C49" s="41"/>
      <c r="D49" s="42"/>
      <c r="E49" s="43"/>
      <c r="F49" s="43">
        <f>C49*E49</f>
        <v>0</v>
      </c>
      <c r="G49" s="44"/>
      <c r="H49" s="45"/>
      <c r="I49" s="165"/>
      <c r="J49" s="598"/>
      <c r="K49" s="38"/>
      <c r="L49" s="66"/>
    </row>
    <row r="50" spans="1:12" ht="24.75" customHeight="1" x14ac:dyDescent="0.15">
      <c r="A50" s="65"/>
      <c r="B50" s="44"/>
      <c r="C50" s="41"/>
      <c r="D50" s="42"/>
      <c r="E50" s="43"/>
      <c r="F50" s="43"/>
      <c r="G50" s="67"/>
      <c r="H50" s="45"/>
      <c r="I50" s="167"/>
      <c r="J50" s="598"/>
      <c r="K50" s="16">
        <f>H50*J50</f>
        <v>0</v>
      </c>
      <c r="L50" s="48"/>
    </row>
    <row r="51" spans="1:12" ht="24.75" customHeight="1" x14ac:dyDescent="0.15">
      <c r="A51" s="65"/>
      <c r="B51" s="44"/>
      <c r="C51" s="41"/>
      <c r="D51" s="42"/>
      <c r="E51" s="43"/>
      <c r="F51" s="43"/>
      <c r="G51" s="44"/>
      <c r="H51" s="45"/>
      <c r="I51" s="167"/>
      <c r="J51" s="598"/>
      <c r="K51" s="16">
        <f>H51*J51</f>
        <v>0</v>
      </c>
      <c r="L51" s="48"/>
    </row>
    <row r="52" spans="1:12" ht="24.75" customHeight="1" x14ac:dyDescent="0.15">
      <c r="A52" s="65"/>
      <c r="B52" s="44"/>
      <c r="C52" s="41"/>
      <c r="D52" s="42"/>
      <c r="E52" s="43"/>
      <c r="F52" s="43"/>
      <c r="G52" s="44"/>
      <c r="H52" s="45"/>
      <c r="I52" s="167"/>
      <c r="J52" s="598"/>
      <c r="K52" s="16">
        <f>H52*J52</f>
        <v>0</v>
      </c>
      <c r="L52" s="48"/>
    </row>
    <row r="53" spans="1:12" ht="24.75" customHeight="1" x14ac:dyDescent="0.15">
      <c r="A53" s="65"/>
      <c r="B53" s="44"/>
      <c r="C53" s="41"/>
      <c r="D53" s="42"/>
      <c r="E53" s="43"/>
      <c r="F53" s="43"/>
      <c r="G53" s="44"/>
      <c r="H53" s="45"/>
      <c r="I53" s="167"/>
      <c r="J53" s="598"/>
      <c r="K53" s="16">
        <f>H53*J53</f>
        <v>0</v>
      </c>
      <c r="L53" s="48"/>
    </row>
    <row r="54" spans="1:12" s="21" customFormat="1" ht="24.75" customHeight="1" x14ac:dyDescent="0.15">
      <c r="A54" s="65"/>
      <c r="B54" s="44"/>
      <c r="C54" s="41"/>
      <c r="D54" s="42"/>
      <c r="E54" s="43"/>
      <c r="F54" s="43"/>
      <c r="G54" s="44"/>
      <c r="H54" s="45"/>
      <c r="I54" s="165"/>
      <c r="J54" s="598"/>
      <c r="K54" s="47"/>
      <c r="L54" s="68"/>
    </row>
    <row r="55" spans="1:12" ht="24.75" customHeight="1" x14ac:dyDescent="0.15">
      <c r="A55" s="12"/>
      <c r="B55" s="69" t="s">
        <v>53</v>
      </c>
      <c r="C55" s="4"/>
      <c r="D55" s="5"/>
      <c r="E55" s="6"/>
      <c r="F55" s="6"/>
      <c r="G55" s="7"/>
      <c r="H55" s="8"/>
      <c r="I55" s="26"/>
      <c r="J55" s="597"/>
      <c r="K55" s="36">
        <f>SUM(L8:L47)</f>
        <v>0</v>
      </c>
      <c r="L55" s="63"/>
    </row>
    <row r="56" spans="1:12" ht="24.75" customHeight="1" x14ac:dyDescent="0.15">
      <c r="A56" s="12"/>
      <c r="B56" s="69"/>
      <c r="C56" s="4"/>
      <c r="D56" s="5"/>
      <c r="E56" s="6"/>
      <c r="F56" s="6"/>
      <c r="G56" s="7"/>
      <c r="H56" s="8"/>
      <c r="I56" s="26"/>
      <c r="J56" s="597"/>
      <c r="K56" s="36"/>
      <c r="L56" s="63"/>
    </row>
    <row r="57" spans="1:12" ht="24.75" customHeight="1" x14ac:dyDescent="0.15">
      <c r="A57" s="12"/>
      <c r="B57" s="69"/>
      <c r="C57" s="4"/>
      <c r="D57" s="5"/>
      <c r="E57" s="6"/>
      <c r="F57" s="6"/>
      <c r="G57" s="7"/>
      <c r="H57" s="8"/>
      <c r="I57" s="26"/>
      <c r="J57" s="597"/>
      <c r="K57" s="36"/>
      <c r="L57" s="63"/>
    </row>
    <row r="58" spans="1:12" ht="24.75" customHeight="1" x14ac:dyDescent="0.15">
      <c r="A58" s="12"/>
      <c r="B58" s="69"/>
      <c r="C58" s="4"/>
      <c r="D58" s="5"/>
      <c r="E58" s="6"/>
      <c r="F58" s="6"/>
      <c r="G58" s="7"/>
      <c r="H58" s="8"/>
      <c r="I58" s="26"/>
      <c r="J58" s="597"/>
      <c r="K58" s="36"/>
      <c r="L58" s="63"/>
    </row>
    <row r="59" spans="1:12" ht="24.75" customHeight="1" x14ac:dyDescent="0.15">
      <c r="A59" s="12"/>
      <c r="B59" s="69"/>
      <c r="C59" s="4"/>
      <c r="D59" s="5"/>
      <c r="E59" s="6"/>
      <c r="F59" s="6"/>
      <c r="G59" s="7"/>
      <c r="H59" s="8"/>
      <c r="I59" s="26"/>
      <c r="J59" s="597"/>
      <c r="K59" s="36"/>
      <c r="L59" s="63"/>
    </row>
    <row r="60" spans="1:12" ht="24.75" customHeight="1" x14ac:dyDescent="0.15">
      <c r="A60" s="12"/>
      <c r="B60" s="69"/>
      <c r="C60" s="4"/>
      <c r="D60" s="5"/>
      <c r="E60" s="6"/>
      <c r="F60" s="6"/>
      <c r="G60" s="7"/>
      <c r="H60" s="8"/>
      <c r="I60" s="26"/>
      <c r="J60" s="597"/>
      <c r="K60" s="36"/>
      <c r="L60" s="63"/>
    </row>
    <row r="61" spans="1:12" ht="24.75" customHeight="1" x14ac:dyDescent="0.15">
      <c r="A61" s="70"/>
      <c r="B61" s="7"/>
      <c r="C61" s="4"/>
      <c r="D61" s="5"/>
      <c r="E61" s="6"/>
      <c r="F61" s="6"/>
      <c r="G61" s="7"/>
      <c r="H61" s="8"/>
      <c r="I61" s="26"/>
      <c r="J61" s="597"/>
      <c r="K61" s="16"/>
      <c r="L61" s="63"/>
    </row>
    <row r="62" spans="1:12" ht="24.75" customHeight="1" x14ac:dyDescent="0.15">
      <c r="A62" s="71" t="s">
        <v>54</v>
      </c>
      <c r="B62" s="11" t="s">
        <v>55</v>
      </c>
      <c r="C62" s="4"/>
      <c r="D62" s="5"/>
      <c r="E62" s="6"/>
      <c r="F62" s="6"/>
      <c r="G62" s="7"/>
      <c r="H62" s="8"/>
      <c r="I62" s="26"/>
      <c r="J62" s="597"/>
      <c r="K62" s="57"/>
      <c r="L62" s="63">
        <f>F38+F61</f>
        <v>0</v>
      </c>
    </row>
    <row r="63" spans="1:12" ht="24.75" customHeight="1" x14ac:dyDescent="0.15">
      <c r="A63" s="70"/>
      <c r="B63" s="154" t="s">
        <v>56</v>
      </c>
      <c r="C63" s="4"/>
      <c r="D63" s="5"/>
      <c r="E63" s="6"/>
      <c r="F63" s="6"/>
      <c r="G63" s="7"/>
      <c r="H63" s="8"/>
      <c r="I63" s="162"/>
      <c r="J63" s="597"/>
      <c r="K63" s="16"/>
      <c r="L63" s="73"/>
    </row>
    <row r="64" spans="1:12" ht="24.75" customHeight="1" x14ac:dyDescent="0.15">
      <c r="A64" s="70"/>
      <c r="B64" s="7" t="s">
        <v>57</v>
      </c>
      <c r="C64" s="4"/>
      <c r="D64" s="5"/>
      <c r="E64" s="6"/>
      <c r="F64" s="6"/>
      <c r="G64" s="7"/>
      <c r="H64" s="8"/>
      <c r="I64" s="162"/>
      <c r="J64" s="597"/>
      <c r="K64" s="16">
        <f>H64*J64</f>
        <v>0</v>
      </c>
      <c r="L64" s="63"/>
    </row>
    <row r="65" spans="1:12" ht="24.75" customHeight="1" x14ac:dyDescent="0.15">
      <c r="A65" s="74">
        <v>-1</v>
      </c>
      <c r="B65" s="75" t="s">
        <v>58</v>
      </c>
      <c r="C65" s="76"/>
      <c r="D65" s="77"/>
      <c r="E65" s="78"/>
      <c r="F65" s="6"/>
      <c r="G65" s="75"/>
      <c r="H65" s="79"/>
      <c r="I65" s="163"/>
      <c r="J65" s="142"/>
      <c r="K65" s="16"/>
      <c r="L65" s="81"/>
    </row>
    <row r="66" spans="1:12" ht="24.75" customHeight="1" x14ac:dyDescent="0.15">
      <c r="A66" s="82"/>
      <c r="B66" s="83" t="s">
        <v>59</v>
      </c>
      <c r="C66" s="4">
        <v>1</v>
      </c>
      <c r="D66" s="5" t="s">
        <v>11</v>
      </c>
      <c r="E66" s="6"/>
      <c r="F66" s="6"/>
      <c r="G66" s="59" t="s">
        <v>151</v>
      </c>
      <c r="H66" s="8">
        <v>50</v>
      </c>
      <c r="I66" s="162" t="s">
        <v>60</v>
      </c>
      <c r="J66" s="597"/>
      <c r="K66" s="16"/>
      <c r="L66" s="6"/>
    </row>
    <row r="67" spans="1:12" ht="24.75" customHeight="1" x14ac:dyDescent="0.15">
      <c r="A67" s="82"/>
      <c r="B67" s="75"/>
      <c r="C67" s="4"/>
      <c r="D67" s="5"/>
      <c r="E67" s="6"/>
      <c r="F67" s="6"/>
      <c r="G67" s="152" t="s">
        <v>152</v>
      </c>
      <c r="H67" s="8">
        <v>50</v>
      </c>
      <c r="I67" s="162" t="s">
        <v>60</v>
      </c>
      <c r="J67" s="597"/>
      <c r="K67" s="16"/>
      <c r="L67" s="6"/>
    </row>
    <row r="68" spans="1:12" ht="24.75" customHeight="1" x14ac:dyDescent="0.15">
      <c r="A68" s="1"/>
      <c r="B68" s="75"/>
      <c r="C68" s="76"/>
      <c r="D68" s="77"/>
      <c r="E68" s="78"/>
      <c r="F68" s="6"/>
      <c r="G68" s="85" t="s">
        <v>61</v>
      </c>
      <c r="H68" s="79">
        <v>50</v>
      </c>
      <c r="I68" s="163" t="s">
        <v>60</v>
      </c>
      <c r="J68" s="142"/>
      <c r="K68" s="16"/>
      <c r="L68" s="78"/>
    </row>
    <row r="69" spans="1:12" ht="24.75" customHeight="1" x14ac:dyDescent="0.15">
      <c r="A69" s="1"/>
      <c r="B69" s="86"/>
      <c r="C69" s="76"/>
      <c r="D69" s="77"/>
      <c r="E69" s="78"/>
      <c r="F69" s="78"/>
      <c r="G69" s="87" t="s">
        <v>62</v>
      </c>
      <c r="H69" s="60">
        <v>880</v>
      </c>
      <c r="I69" s="168" t="s">
        <v>60</v>
      </c>
      <c r="J69" s="142"/>
      <c r="K69" s="16"/>
      <c r="L69" s="89"/>
    </row>
    <row r="70" spans="1:12" ht="24.75" customHeight="1" x14ac:dyDescent="0.15">
      <c r="A70" s="1"/>
      <c r="B70" s="86"/>
      <c r="C70" s="76"/>
      <c r="D70" s="77"/>
      <c r="E70" s="78"/>
      <c r="F70" s="78"/>
      <c r="G70" s="75"/>
      <c r="H70" s="79"/>
      <c r="I70" s="163"/>
      <c r="J70" s="142"/>
      <c r="K70" s="35" t="s">
        <v>17</v>
      </c>
      <c r="L70" s="90">
        <f>SUM(K66:K69)</f>
        <v>0</v>
      </c>
    </row>
    <row r="71" spans="1:12" ht="24.75" customHeight="1" x14ac:dyDescent="0.15">
      <c r="A71" s="1"/>
      <c r="B71" s="86"/>
      <c r="C71" s="76"/>
      <c r="D71" s="77"/>
      <c r="E71" s="78"/>
      <c r="F71" s="78"/>
      <c r="G71" s="75"/>
      <c r="H71" s="79"/>
      <c r="I71" s="163"/>
      <c r="J71" s="142"/>
      <c r="K71" s="35"/>
      <c r="L71" s="90"/>
    </row>
    <row r="72" spans="1:12" ht="24.75" customHeight="1" x14ac:dyDescent="0.15">
      <c r="A72" s="12"/>
      <c r="B72" s="85" t="s">
        <v>63</v>
      </c>
      <c r="C72" s="4">
        <v>1</v>
      </c>
      <c r="D72" s="5" t="s">
        <v>11</v>
      </c>
      <c r="E72" s="78"/>
      <c r="F72" s="6"/>
      <c r="G72" s="59" t="s">
        <v>151</v>
      </c>
      <c r="H72" s="8">
        <v>50</v>
      </c>
      <c r="I72" s="162" t="s">
        <v>60</v>
      </c>
      <c r="J72" s="597"/>
      <c r="K72" s="16"/>
      <c r="L72" s="6"/>
    </row>
    <row r="73" spans="1:12" ht="24.75" customHeight="1" x14ac:dyDescent="0.15">
      <c r="A73" s="70"/>
      <c r="B73" s="91"/>
      <c r="C73" s="4"/>
      <c r="D73" s="5"/>
      <c r="E73" s="6"/>
      <c r="F73" s="6"/>
      <c r="G73" s="152" t="s">
        <v>152</v>
      </c>
      <c r="H73" s="8">
        <v>50</v>
      </c>
      <c r="I73" s="162" t="s">
        <v>60</v>
      </c>
      <c r="J73" s="597"/>
      <c r="K73" s="16"/>
      <c r="L73" s="6"/>
    </row>
    <row r="74" spans="1:12" ht="24.75" customHeight="1" x14ac:dyDescent="0.15">
      <c r="A74" s="70"/>
      <c r="B74" s="75"/>
      <c r="C74" s="76"/>
      <c r="D74" s="77"/>
      <c r="E74" s="78"/>
      <c r="F74" s="6"/>
      <c r="G74" s="85" t="s">
        <v>64</v>
      </c>
      <c r="H74" s="79">
        <v>50</v>
      </c>
      <c r="I74" s="163" t="s">
        <v>60</v>
      </c>
      <c r="J74" s="142"/>
      <c r="K74" s="16"/>
      <c r="L74" s="78"/>
    </row>
    <row r="75" spans="1:12" ht="24.75" customHeight="1" x14ac:dyDescent="0.15">
      <c r="A75" s="70"/>
      <c r="B75" s="92"/>
      <c r="C75" s="76"/>
      <c r="D75" s="77"/>
      <c r="E75" s="78"/>
      <c r="F75" s="6"/>
      <c r="G75" s="161" t="s">
        <v>65</v>
      </c>
      <c r="H75" s="60">
        <v>484</v>
      </c>
      <c r="I75" s="168" t="s">
        <v>60</v>
      </c>
      <c r="J75" s="597"/>
      <c r="K75" s="16"/>
      <c r="L75" s="89"/>
    </row>
    <row r="76" spans="1:12" ht="24.75" customHeight="1" x14ac:dyDescent="0.15">
      <c r="A76" s="1"/>
      <c r="B76" s="84"/>
      <c r="C76" s="76"/>
      <c r="D76" s="77"/>
      <c r="E76" s="78"/>
      <c r="F76" s="6"/>
      <c r="G76" s="93"/>
      <c r="H76" s="94"/>
      <c r="I76" s="174"/>
      <c r="J76" s="600"/>
      <c r="K76" s="35" t="s">
        <v>17</v>
      </c>
      <c r="L76" s="63">
        <f>SUM(K72:K75)</f>
        <v>0</v>
      </c>
    </row>
    <row r="77" spans="1:12" ht="24.75" customHeight="1" x14ac:dyDescent="0.15">
      <c r="A77" s="1"/>
      <c r="B77" s="95"/>
      <c r="C77" s="4"/>
      <c r="D77" s="5"/>
      <c r="E77" s="6"/>
      <c r="F77" s="6"/>
      <c r="G77" s="7"/>
      <c r="H77" s="4"/>
      <c r="I77" s="162"/>
      <c r="J77" s="597"/>
      <c r="K77" s="36"/>
      <c r="L77" s="6"/>
    </row>
    <row r="78" spans="1:12" ht="24.75" customHeight="1" x14ac:dyDescent="0.15">
      <c r="A78" s="37">
        <v>-2</v>
      </c>
      <c r="B78" s="96" t="s">
        <v>66</v>
      </c>
      <c r="C78" s="689"/>
      <c r="D78" s="690"/>
      <c r="E78" s="78"/>
      <c r="F78" s="6"/>
      <c r="G78" s="98"/>
      <c r="H78" s="99"/>
      <c r="I78" s="175"/>
      <c r="J78" s="601"/>
      <c r="K78" s="602"/>
      <c r="L78" s="78"/>
    </row>
    <row r="79" spans="1:12" ht="24.75" customHeight="1" x14ac:dyDescent="0.15">
      <c r="A79" s="100"/>
      <c r="B79" s="87" t="s">
        <v>67</v>
      </c>
      <c r="C79" s="101">
        <v>74</v>
      </c>
      <c r="D79" s="102" t="s">
        <v>19</v>
      </c>
      <c r="E79" s="16"/>
      <c r="F79" s="6">
        <f>C79*E79</f>
        <v>0</v>
      </c>
      <c r="G79" s="75"/>
      <c r="H79" s="79"/>
      <c r="I79" s="163"/>
      <c r="J79" s="142"/>
      <c r="K79" s="52">
        <f>F79</f>
        <v>0</v>
      </c>
      <c r="L79" s="78"/>
    </row>
    <row r="80" spans="1:12" ht="24.75" customHeight="1" x14ac:dyDescent="0.15">
      <c r="A80" s="100"/>
      <c r="B80" s="85" t="s">
        <v>69</v>
      </c>
      <c r="C80" s="76"/>
      <c r="D80" s="77"/>
      <c r="E80" s="78"/>
      <c r="F80" s="6"/>
      <c r="G80" s="104" t="s">
        <v>70</v>
      </c>
      <c r="H80" s="103">
        <v>5</v>
      </c>
      <c r="I80" s="176" t="s">
        <v>68</v>
      </c>
      <c r="J80" s="603"/>
      <c r="K80" s="16"/>
      <c r="L80" s="78"/>
    </row>
    <row r="81" spans="1:12" ht="24.75" customHeight="1" x14ac:dyDescent="0.15">
      <c r="A81" s="100"/>
      <c r="B81" s="59" t="s">
        <v>71</v>
      </c>
      <c r="C81" s="76"/>
      <c r="D81" s="77"/>
      <c r="E81" s="78"/>
      <c r="F81" s="6"/>
      <c r="G81" s="104" t="s">
        <v>72</v>
      </c>
      <c r="H81" s="103">
        <v>5</v>
      </c>
      <c r="I81" s="176" t="s">
        <v>68</v>
      </c>
      <c r="J81" s="603"/>
      <c r="K81" s="16"/>
      <c r="L81" s="78"/>
    </row>
    <row r="82" spans="1:12" ht="24.75" customHeight="1" x14ac:dyDescent="0.15">
      <c r="A82" s="100"/>
      <c r="B82" s="59"/>
      <c r="C82" s="76"/>
      <c r="D82" s="77"/>
      <c r="E82" s="78"/>
      <c r="F82" s="6"/>
      <c r="G82" s="105" t="s">
        <v>73</v>
      </c>
      <c r="H82" s="106">
        <v>4</v>
      </c>
      <c r="I82" s="177" t="s">
        <v>68</v>
      </c>
      <c r="J82" s="604"/>
      <c r="K82" s="16"/>
      <c r="L82" s="78"/>
    </row>
    <row r="83" spans="1:12" ht="24.75" customHeight="1" x14ac:dyDescent="0.15">
      <c r="A83" s="100"/>
      <c r="B83" s="85"/>
      <c r="C83" s="76"/>
      <c r="D83" s="77"/>
      <c r="E83" s="78"/>
      <c r="F83" s="6"/>
      <c r="G83" s="107" t="s">
        <v>74</v>
      </c>
      <c r="H83" s="108">
        <v>1</v>
      </c>
      <c r="I83" s="178" t="s">
        <v>68</v>
      </c>
      <c r="J83" s="604"/>
      <c r="K83" s="16"/>
      <c r="L83" s="78"/>
    </row>
    <row r="84" spans="1:12" ht="24.75" customHeight="1" x14ac:dyDescent="0.15">
      <c r="A84" s="109"/>
      <c r="B84" s="7"/>
      <c r="C84" s="76"/>
      <c r="D84" s="77"/>
      <c r="E84" s="78"/>
      <c r="F84" s="6"/>
      <c r="G84" s="107" t="s">
        <v>75</v>
      </c>
      <c r="H84" s="108">
        <v>1</v>
      </c>
      <c r="I84" s="178" t="s">
        <v>68</v>
      </c>
      <c r="J84" s="604"/>
      <c r="K84" s="16"/>
      <c r="L84" s="78"/>
    </row>
    <row r="85" spans="1:12" ht="24.75" customHeight="1" x14ac:dyDescent="0.15">
      <c r="A85" s="109"/>
      <c r="B85" s="7"/>
      <c r="C85" s="76"/>
      <c r="D85" s="77"/>
      <c r="E85" s="110"/>
      <c r="F85" s="6"/>
      <c r="G85" s="104" t="s">
        <v>76</v>
      </c>
      <c r="H85" s="103">
        <v>1</v>
      </c>
      <c r="I85" s="176" t="s">
        <v>68</v>
      </c>
      <c r="J85" s="603"/>
      <c r="K85" s="16"/>
      <c r="L85" s="78"/>
    </row>
    <row r="86" spans="1:12" ht="24.75" customHeight="1" x14ac:dyDescent="0.15">
      <c r="A86" s="12">
        <v>-3</v>
      </c>
      <c r="B86" s="85" t="s">
        <v>173</v>
      </c>
      <c r="C86" s="4">
        <v>1</v>
      </c>
      <c r="D86" s="5" t="s">
        <v>11</v>
      </c>
      <c r="E86" s="678" t="s">
        <v>77</v>
      </c>
      <c r="F86" s="685"/>
      <c r="G86" s="104" t="s">
        <v>78</v>
      </c>
      <c r="H86" s="103">
        <v>1</v>
      </c>
      <c r="I86" s="176" t="s">
        <v>68</v>
      </c>
      <c r="J86" s="603"/>
      <c r="K86" s="16"/>
      <c r="L86" s="78"/>
    </row>
    <row r="87" spans="1:12" ht="24.75" customHeight="1" x14ac:dyDescent="0.15">
      <c r="A87" s="100"/>
      <c r="B87" s="75" t="s">
        <v>79</v>
      </c>
      <c r="C87" s="4"/>
      <c r="D87" s="5"/>
      <c r="E87" s="78"/>
      <c r="F87" s="6"/>
      <c r="G87" s="104" t="s">
        <v>80</v>
      </c>
      <c r="H87" s="103">
        <v>1</v>
      </c>
      <c r="I87" s="176" t="s">
        <v>68</v>
      </c>
      <c r="J87" s="603"/>
      <c r="K87" s="16"/>
      <c r="L87" s="78"/>
    </row>
    <row r="88" spans="1:12" ht="24.75" customHeight="1" x14ac:dyDescent="0.15">
      <c r="A88" s="100"/>
      <c r="B88" s="59" t="s">
        <v>172</v>
      </c>
      <c r="C88" s="76"/>
      <c r="D88" s="77"/>
      <c r="E88" s="78"/>
      <c r="F88" s="6"/>
      <c r="G88" s="104" t="s">
        <v>81</v>
      </c>
      <c r="H88" s="103">
        <v>1</v>
      </c>
      <c r="I88" s="176" t="s">
        <v>68</v>
      </c>
      <c r="J88" s="603"/>
      <c r="K88" s="16"/>
      <c r="L88" s="78"/>
    </row>
    <row r="89" spans="1:12" ht="24.75" customHeight="1" x14ac:dyDescent="0.15">
      <c r="A89" s="100"/>
      <c r="B89" s="59"/>
      <c r="C89" s="76"/>
      <c r="D89" s="77"/>
      <c r="E89" s="78"/>
      <c r="F89" s="6"/>
      <c r="G89" s="104" t="s">
        <v>82</v>
      </c>
      <c r="H89" s="103">
        <v>5</v>
      </c>
      <c r="I89" s="176" t="s">
        <v>68</v>
      </c>
      <c r="J89" s="603"/>
      <c r="K89" s="16"/>
      <c r="L89" s="78"/>
    </row>
    <row r="90" spans="1:12" ht="24.75" customHeight="1" x14ac:dyDescent="0.15">
      <c r="A90" s="109"/>
      <c r="B90" s="7"/>
      <c r="C90" s="76"/>
      <c r="D90" s="77"/>
      <c r="E90" s="78"/>
      <c r="F90" s="6"/>
      <c r="G90" s="104" t="s">
        <v>83</v>
      </c>
      <c r="H90" s="103">
        <v>2</v>
      </c>
      <c r="I90" s="176" t="s">
        <v>68</v>
      </c>
      <c r="J90" s="603"/>
      <c r="K90" s="16"/>
      <c r="L90" s="78"/>
    </row>
    <row r="91" spans="1:12" ht="24.75" customHeight="1" x14ac:dyDescent="0.15">
      <c r="A91" s="12"/>
      <c r="B91" s="91"/>
      <c r="C91" s="4"/>
      <c r="D91" s="5"/>
      <c r="E91" s="678"/>
      <c r="F91" s="685"/>
      <c r="G91" s="111" t="s">
        <v>84</v>
      </c>
      <c r="H91" s="112">
        <v>1</v>
      </c>
      <c r="I91" s="179" t="s">
        <v>85</v>
      </c>
      <c r="J91" s="605"/>
      <c r="K91" s="16"/>
      <c r="L91" s="6"/>
    </row>
    <row r="92" spans="1:12" ht="24.75" customHeight="1" x14ac:dyDescent="0.15">
      <c r="A92" s="82"/>
      <c r="B92" s="7"/>
      <c r="C92" s="8"/>
      <c r="D92" s="5"/>
      <c r="E92" s="6"/>
      <c r="F92" s="6"/>
      <c r="G92" s="111" t="s">
        <v>86</v>
      </c>
      <c r="H92" s="112"/>
      <c r="I92" s="180"/>
      <c r="J92" s="605"/>
      <c r="K92" s="16"/>
      <c r="L92" s="6"/>
    </row>
    <row r="93" spans="1:12" ht="24.75" customHeight="1" x14ac:dyDescent="0.15">
      <c r="A93" s="82"/>
      <c r="B93" s="59"/>
      <c r="C93" s="4"/>
      <c r="D93" s="5"/>
      <c r="E93" s="6"/>
      <c r="F93" s="6"/>
      <c r="G93" s="111" t="s">
        <v>87</v>
      </c>
      <c r="H93" s="112">
        <v>1</v>
      </c>
      <c r="I93" s="180" t="s">
        <v>68</v>
      </c>
      <c r="J93" s="605"/>
      <c r="K93" s="16"/>
      <c r="L93" s="78"/>
    </row>
    <row r="94" spans="1:12" ht="24.75" customHeight="1" x14ac:dyDescent="0.15">
      <c r="A94" s="82"/>
      <c r="B94" s="59"/>
      <c r="C94" s="4"/>
      <c r="D94" s="5"/>
      <c r="E94" s="6"/>
      <c r="F94" s="6"/>
      <c r="G94" s="85" t="s">
        <v>88</v>
      </c>
      <c r="H94" s="79">
        <v>1</v>
      </c>
      <c r="I94" s="168" t="s">
        <v>68</v>
      </c>
      <c r="J94" s="142"/>
      <c r="K94" s="16"/>
      <c r="L94" s="113"/>
    </row>
    <row r="95" spans="1:12" ht="24.75" customHeight="1" x14ac:dyDescent="0.15">
      <c r="A95" s="12"/>
      <c r="B95" s="59"/>
      <c r="C95" s="4"/>
      <c r="D95" s="5"/>
      <c r="E95" s="6"/>
      <c r="F95" s="6"/>
      <c r="G95" s="114" t="s">
        <v>42</v>
      </c>
      <c r="H95" s="112">
        <v>1</v>
      </c>
      <c r="I95" s="180" t="s">
        <v>11</v>
      </c>
      <c r="J95" s="142"/>
      <c r="K95" s="16"/>
      <c r="L95" s="63"/>
    </row>
    <row r="96" spans="1:12" ht="24.75" customHeight="1" x14ac:dyDescent="0.15">
      <c r="A96" s="12"/>
      <c r="B96" s="59"/>
      <c r="C96" s="4"/>
      <c r="D96" s="5"/>
      <c r="E96" s="6"/>
      <c r="F96" s="6"/>
      <c r="G96" s="85"/>
      <c r="H96" s="79"/>
      <c r="I96" s="168"/>
      <c r="J96" s="142"/>
      <c r="K96" s="16"/>
      <c r="L96" s="63"/>
    </row>
    <row r="97" spans="1:12" ht="24.75" customHeight="1" x14ac:dyDescent="0.15">
      <c r="A97" s="12"/>
      <c r="B97" s="7"/>
      <c r="C97" s="4"/>
      <c r="D97" s="5"/>
      <c r="E97" s="691"/>
      <c r="F97" s="685"/>
      <c r="G97" s="114"/>
      <c r="H97" s="112"/>
      <c r="I97" s="180"/>
      <c r="J97" s="606"/>
      <c r="K97" s="35"/>
      <c r="L97" s="63"/>
    </row>
    <row r="98" spans="1:12" ht="24.75" customHeight="1" x14ac:dyDescent="0.15">
      <c r="A98" s="82"/>
      <c r="B98" s="7"/>
      <c r="C98" s="4"/>
      <c r="D98" s="5"/>
      <c r="E98" s="6"/>
      <c r="F98" s="6"/>
      <c r="G98" s="7"/>
      <c r="H98" s="8"/>
      <c r="I98" s="162"/>
      <c r="J98" s="597"/>
      <c r="K98" s="35" t="s">
        <v>17</v>
      </c>
      <c r="L98" s="63">
        <f>SUM(K79:K97)</f>
        <v>0</v>
      </c>
    </row>
    <row r="99" spans="1:12" ht="24.75" customHeight="1" x14ac:dyDescent="0.15">
      <c r="A99" s="82"/>
      <c r="B99" s="59"/>
      <c r="C99" s="4"/>
      <c r="D99" s="5"/>
      <c r="E99" s="6"/>
      <c r="F99" s="6"/>
      <c r="G99" s="7"/>
      <c r="H99" s="8"/>
      <c r="I99" s="162"/>
      <c r="J99" s="597"/>
      <c r="K99" s="16"/>
      <c r="L99" s="63"/>
    </row>
    <row r="100" spans="1:12" ht="24.75" customHeight="1" x14ac:dyDescent="0.15">
      <c r="A100" s="82"/>
      <c r="B100" s="59"/>
      <c r="C100" s="4"/>
      <c r="D100" s="5"/>
      <c r="E100" s="6"/>
      <c r="F100" s="6"/>
      <c r="G100" s="7"/>
      <c r="H100" s="8"/>
      <c r="I100" s="162"/>
      <c r="J100" s="597"/>
      <c r="K100" s="16"/>
      <c r="L100" s="63"/>
    </row>
    <row r="101" spans="1:12" ht="24.75" customHeight="1" x14ac:dyDescent="0.15">
      <c r="A101" s="82"/>
      <c r="B101" s="59"/>
      <c r="C101" s="4"/>
      <c r="D101" s="5"/>
      <c r="E101" s="6"/>
      <c r="F101" s="6"/>
      <c r="G101" s="7"/>
      <c r="H101" s="8"/>
      <c r="I101" s="162"/>
      <c r="J101" s="597"/>
      <c r="K101" s="52"/>
      <c r="L101" s="78"/>
    </row>
    <row r="102" spans="1:12" ht="24.75" customHeight="1" x14ac:dyDescent="0.15">
      <c r="A102" s="12">
        <v>-4</v>
      </c>
      <c r="B102" s="7" t="s">
        <v>89</v>
      </c>
      <c r="C102" s="14">
        <v>9</v>
      </c>
      <c r="D102" s="2" t="s">
        <v>19</v>
      </c>
      <c r="E102" s="16"/>
      <c r="F102" s="6">
        <f>C102*E102</f>
        <v>0</v>
      </c>
      <c r="G102" s="7"/>
      <c r="H102" s="8"/>
      <c r="I102" s="162"/>
      <c r="J102" s="597"/>
      <c r="K102" s="52">
        <f>F102</f>
        <v>0</v>
      </c>
      <c r="L102" s="78"/>
    </row>
    <row r="103" spans="1:12" ht="24.75" customHeight="1" x14ac:dyDescent="0.15">
      <c r="A103" s="82"/>
      <c r="B103" s="59" t="s">
        <v>153</v>
      </c>
      <c r="C103" s="4"/>
      <c r="D103" s="5"/>
      <c r="E103" s="6"/>
      <c r="F103" s="6"/>
      <c r="G103" s="7" t="s">
        <v>20</v>
      </c>
      <c r="H103" s="8">
        <v>80</v>
      </c>
      <c r="I103" s="162" t="s">
        <v>21</v>
      </c>
      <c r="J103" s="597"/>
      <c r="K103" s="16"/>
      <c r="L103" s="115"/>
    </row>
    <row r="104" spans="1:12" ht="24.75" customHeight="1" x14ac:dyDescent="0.15">
      <c r="A104" s="82"/>
      <c r="B104" s="59" t="s">
        <v>154</v>
      </c>
      <c r="C104" s="4"/>
      <c r="D104" s="5"/>
      <c r="E104" s="6"/>
      <c r="F104" s="6"/>
      <c r="G104" s="59" t="s">
        <v>90</v>
      </c>
      <c r="H104" s="18">
        <v>20</v>
      </c>
      <c r="I104" s="162" t="s">
        <v>91</v>
      </c>
      <c r="J104" s="597"/>
      <c r="K104" s="16"/>
      <c r="L104" s="6"/>
    </row>
    <row r="105" spans="1:12" ht="24.75" customHeight="1" x14ac:dyDescent="0.15">
      <c r="A105" s="82"/>
      <c r="B105" s="59" t="s">
        <v>155</v>
      </c>
      <c r="C105" s="4"/>
      <c r="D105" s="5"/>
      <c r="E105" s="6"/>
      <c r="F105" s="6"/>
      <c r="G105" s="7" t="s">
        <v>92</v>
      </c>
      <c r="H105" s="8">
        <v>5</v>
      </c>
      <c r="I105" s="162" t="s">
        <v>30</v>
      </c>
      <c r="J105" s="597"/>
      <c r="K105" s="16"/>
      <c r="L105" s="6"/>
    </row>
    <row r="106" spans="1:12" ht="24.75" customHeight="1" x14ac:dyDescent="0.15">
      <c r="A106" s="12"/>
      <c r="B106" s="59" t="s">
        <v>156</v>
      </c>
      <c r="C106" s="4"/>
      <c r="D106" s="5"/>
      <c r="E106" s="6"/>
      <c r="F106" s="6"/>
      <c r="G106" s="7" t="s">
        <v>93</v>
      </c>
      <c r="H106" s="8">
        <v>1</v>
      </c>
      <c r="I106" s="162" t="s">
        <v>11</v>
      </c>
      <c r="J106" s="597"/>
      <c r="K106" s="16"/>
      <c r="L106" s="6"/>
    </row>
    <row r="107" spans="1:12" ht="24.75" customHeight="1" x14ac:dyDescent="0.15">
      <c r="A107" s="12"/>
      <c r="B107" s="7" t="s">
        <v>94</v>
      </c>
      <c r="C107" s="4"/>
      <c r="D107" s="5"/>
      <c r="E107" s="6"/>
      <c r="F107" s="6"/>
      <c r="G107" s="7" t="s">
        <v>42</v>
      </c>
      <c r="H107" s="8">
        <v>1</v>
      </c>
      <c r="I107" s="162" t="s">
        <v>11</v>
      </c>
      <c r="J107" s="597"/>
      <c r="K107" s="16"/>
      <c r="L107" s="6"/>
    </row>
    <row r="108" spans="1:12" ht="24.75" customHeight="1" x14ac:dyDescent="0.15">
      <c r="A108" s="82"/>
      <c r="B108" s="59" t="s">
        <v>157</v>
      </c>
      <c r="C108" s="4"/>
      <c r="D108" s="5"/>
      <c r="E108" s="6"/>
      <c r="F108" s="6"/>
      <c r="G108" s="91"/>
      <c r="H108" s="8"/>
      <c r="I108" s="162"/>
      <c r="J108" s="142"/>
      <c r="K108" s="35" t="s">
        <v>17</v>
      </c>
      <c r="L108" s="63">
        <f>SUM(K102:K107)</f>
        <v>0</v>
      </c>
    </row>
    <row r="109" spans="1:12" ht="24.75" customHeight="1" x14ac:dyDescent="0.15">
      <c r="A109" s="82"/>
      <c r="B109" s="59" t="s">
        <v>158</v>
      </c>
      <c r="C109" s="4"/>
      <c r="D109" s="5"/>
      <c r="E109" s="78"/>
      <c r="F109" s="6"/>
      <c r="G109" s="91"/>
      <c r="H109" s="8"/>
      <c r="I109" s="162"/>
      <c r="J109" s="142"/>
      <c r="K109" s="16"/>
      <c r="L109" s="90"/>
    </row>
    <row r="110" spans="1:12" ht="24.75" customHeight="1" x14ac:dyDescent="0.15">
      <c r="A110" s="82"/>
      <c r="B110" s="7"/>
      <c r="C110" s="4"/>
      <c r="D110" s="5"/>
      <c r="E110" s="78"/>
      <c r="F110" s="6"/>
      <c r="G110" s="7"/>
      <c r="H110" s="8"/>
      <c r="I110" s="162"/>
      <c r="J110" s="142"/>
      <c r="K110" s="52"/>
      <c r="L110" s="78"/>
    </row>
    <row r="111" spans="1:12" ht="24.75" customHeight="1" x14ac:dyDescent="0.15">
      <c r="A111" s="12">
        <v>-5</v>
      </c>
      <c r="B111" s="7" t="s">
        <v>95</v>
      </c>
      <c r="C111" s="14">
        <v>8</v>
      </c>
      <c r="D111" s="15" t="s">
        <v>19</v>
      </c>
      <c r="E111" s="16"/>
      <c r="F111" s="16">
        <f>C111*E111</f>
        <v>0</v>
      </c>
      <c r="G111" s="17"/>
      <c r="H111" s="18"/>
      <c r="I111" s="162"/>
      <c r="J111" s="142"/>
      <c r="K111" s="38">
        <f>F111</f>
        <v>0</v>
      </c>
      <c r="L111" s="78"/>
    </row>
    <row r="112" spans="1:12" ht="24.75" customHeight="1" x14ac:dyDescent="0.15">
      <c r="A112" s="82"/>
      <c r="B112" s="7"/>
      <c r="C112" s="14"/>
      <c r="D112" s="19"/>
      <c r="E112" s="52"/>
      <c r="F112" s="16">
        <f>C112*E112</f>
        <v>0</v>
      </c>
      <c r="G112" s="17" t="s">
        <v>96</v>
      </c>
      <c r="H112" s="18">
        <v>1</v>
      </c>
      <c r="I112" s="162" t="s">
        <v>11</v>
      </c>
      <c r="J112" s="142"/>
      <c r="K112" s="16"/>
      <c r="L112" s="117">
        <v>0</v>
      </c>
    </row>
    <row r="113" spans="1:12" ht="24.75" customHeight="1" x14ac:dyDescent="0.15">
      <c r="A113" s="82"/>
      <c r="B113" s="7"/>
      <c r="C113" s="14"/>
      <c r="D113" s="19"/>
      <c r="E113" s="52"/>
      <c r="F113" s="16"/>
      <c r="G113" s="17"/>
      <c r="H113" s="18"/>
      <c r="I113" s="162"/>
      <c r="J113" s="142"/>
      <c r="K113" s="35" t="s">
        <v>17</v>
      </c>
      <c r="L113" s="90">
        <f>SUM(K111:K112)</f>
        <v>0</v>
      </c>
    </row>
    <row r="114" spans="1:12" ht="24.75" customHeight="1" x14ac:dyDescent="0.15">
      <c r="A114" s="82"/>
      <c r="B114" s="7"/>
      <c r="C114" s="14"/>
      <c r="D114" s="19"/>
      <c r="E114" s="52"/>
      <c r="F114" s="16"/>
      <c r="G114" s="17"/>
      <c r="H114" s="18"/>
      <c r="I114" s="162"/>
      <c r="J114" s="142"/>
      <c r="K114" s="35"/>
      <c r="L114" s="90"/>
    </row>
    <row r="115" spans="1:12" ht="24.75" customHeight="1" x14ac:dyDescent="0.15">
      <c r="A115" s="12">
        <v>-6</v>
      </c>
      <c r="B115" s="17" t="s">
        <v>97</v>
      </c>
      <c r="C115" s="14">
        <v>8</v>
      </c>
      <c r="D115" s="50" t="s">
        <v>19</v>
      </c>
      <c r="E115" s="16"/>
      <c r="F115" s="16">
        <f>C115*E115</f>
        <v>0</v>
      </c>
      <c r="G115" s="17"/>
      <c r="H115" s="18"/>
      <c r="I115" s="162"/>
      <c r="J115" s="142"/>
      <c r="K115" s="52">
        <f>F115</f>
        <v>0</v>
      </c>
      <c r="L115" s="90"/>
    </row>
    <row r="116" spans="1:12" ht="24.75" customHeight="1" x14ac:dyDescent="0.15">
      <c r="A116" s="12"/>
      <c r="B116" s="59" t="s">
        <v>98</v>
      </c>
      <c r="C116" s="14"/>
      <c r="D116" s="15"/>
      <c r="E116" s="52"/>
      <c r="F116" s="52"/>
      <c r="G116" s="22" t="s">
        <v>99</v>
      </c>
      <c r="H116" s="18">
        <v>24</v>
      </c>
      <c r="I116" s="168" t="s">
        <v>60</v>
      </c>
      <c r="J116" s="142"/>
      <c r="K116" s="16"/>
      <c r="L116" s="90"/>
    </row>
    <row r="117" spans="1:12" ht="24.75" customHeight="1" x14ac:dyDescent="0.15">
      <c r="A117" s="12"/>
      <c r="B117" s="59" t="s">
        <v>100</v>
      </c>
      <c r="C117" s="14"/>
      <c r="D117" s="15"/>
      <c r="E117" s="52"/>
      <c r="F117" s="52"/>
      <c r="G117" s="22" t="s">
        <v>101</v>
      </c>
      <c r="H117" s="18">
        <v>2</v>
      </c>
      <c r="I117" s="168" t="s">
        <v>60</v>
      </c>
      <c r="J117" s="142"/>
      <c r="K117" s="16"/>
      <c r="L117" s="90"/>
    </row>
    <row r="118" spans="1:12" ht="24.75" customHeight="1" x14ac:dyDescent="0.15">
      <c r="A118" s="12"/>
      <c r="B118" s="59"/>
      <c r="C118" s="14"/>
      <c r="D118" s="15"/>
      <c r="E118" s="52"/>
      <c r="F118" s="52"/>
      <c r="G118" s="58" t="s">
        <v>102</v>
      </c>
      <c r="H118" s="18"/>
      <c r="I118" s="163"/>
      <c r="J118" s="142"/>
      <c r="K118" s="16"/>
      <c r="L118" s="90"/>
    </row>
    <row r="119" spans="1:12" ht="24.75" customHeight="1" x14ac:dyDescent="0.15">
      <c r="A119" s="82"/>
      <c r="B119" s="7"/>
      <c r="C119" s="14"/>
      <c r="D119" s="19"/>
      <c r="E119" s="52"/>
      <c r="F119" s="16"/>
      <c r="G119" s="55"/>
      <c r="H119" s="18"/>
      <c r="I119" s="163"/>
      <c r="J119" s="142"/>
      <c r="K119" s="35" t="s">
        <v>17</v>
      </c>
      <c r="L119" s="90">
        <f>SUM(K115:K118)</f>
        <v>0</v>
      </c>
    </row>
    <row r="120" spans="1:12" ht="24.75" customHeight="1" x14ac:dyDescent="0.15">
      <c r="A120" s="82"/>
      <c r="B120" s="7"/>
      <c r="C120" s="4"/>
      <c r="D120" s="5"/>
      <c r="E120" s="78"/>
      <c r="F120" s="6"/>
      <c r="G120" s="75"/>
      <c r="H120" s="8"/>
      <c r="I120" s="163"/>
      <c r="J120" s="142"/>
      <c r="K120" s="35"/>
      <c r="L120" s="90"/>
    </row>
    <row r="121" spans="1:12" ht="24.75" customHeight="1" x14ac:dyDescent="0.15">
      <c r="A121" s="82"/>
      <c r="B121" s="69" t="s">
        <v>103</v>
      </c>
      <c r="C121" s="14"/>
      <c r="D121" s="19"/>
      <c r="E121" s="52"/>
      <c r="F121" s="16"/>
      <c r="G121" s="55"/>
      <c r="H121" s="18"/>
      <c r="I121" s="163"/>
      <c r="J121" s="142"/>
      <c r="K121" s="607">
        <f>SUM(L70:L119)</f>
        <v>0</v>
      </c>
      <c r="L121" s="90"/>
    </row>
    <row r="122" spans="1:12" ht="24.75" customHeight="1" x14ac:dyDescent="0.15">
      <c r="A122" s="118" t="s">
        <v>104</v>
      </c>
      <c r="B122" s="119" t="s">
        <v>105</v>
      </c>
      <c r="C122" s="14"/>
      <c r="D122" s="19"/>
      <c r="E122" s="16"/>
      <c r="F122" s="16"/>
      <c r="G122" s="17"/>
      <c r="H122" s="18"/>
      <c r="I122" s="162"/>
      <c r="J122" s="597"/>
      <c r="K122" s="16"/>
      <c r="L122" s="36"/>
    </row>
    <row r="123" spans="1:12" ht="24.75" customHeight="1" x14ac:dyDescent="0.15">
      <c r="A123" s="12">
        <v>-1</v>
      </c>
      <c r="B123" s="17" t="s">
        <v>106</v>
      </c>
      <c r="C123" s="14">
        <v>12</v>
      </c>
      <c r="D123" s="15" t="s">
        <v>19</v>
      </c>
      <c r="E123" s="16"/>
      <c r="F123" s="16">
        <f>C123*E123</f>
        <v>0</v>
      </c>
      <c r="G123" s="17"/>
      <c r="H123" s="18"/>
      <c r="I123" s="162"/>
      <c r="J123" s="597"/>
      <c r="K123" s="38">
        <f>F123</f>
        <v>0</v>
      </c>
      <c r="L123" s="52"/>
    </row>
    <row r="124" spans="1:12" ht="24.75" customHeight="1" x14ac:dyDescent="0.15">
      <c r="A124" s="12"/>
      <c r="B124" s="120"/>
      <c r="C124" s="14"/>
      <c r="D124" s="19"/>
      <c r="E124" s="16"/>
      <c r="F124" s="16">
        <f>C124*E124</f>
        <v>0</v>
      </c>
      <c r="G124" s="17" t="s">
        <v>107</v>
      </c>
      <c r="H124" s="18">
        <v>1</v>
      </c>
      <c r="I124" s="26" t="s">
        <v>11</v>
      </c>
      <c r="J124" s="597"/>
      <c r="K124" s="16"/>
      <c r="L124" s="52"/>
    </row>
    <row r="125" spans="1:12" ht="24.75" customHeight="1" x14ac:dyDescent="0.15">
      <c r="A125" s="12"/>
      <c r="B125" s="17"/>
      <c r="C125" s="14"/>
      <c r="D125" s="19"/>
      <c r="E125" s="16"/>
      <c r="F125" s="16"/>
      <c r="G125" s="22" t="s">
        <v>108</v>
      </c>
      <c r="H125" s="18">
        <v>1</v>
      </c>
      <c r="I125" s="26" t="s">
        <v>11</v>
      </c>
      <c r="J125" s="597"/>
      <c r="K125" s="16"/>
      <c r="L125" s="52"/>
    </row>
    <row r="126" spans="1:12" ht="24.75" customHeight="1" x14ac:dyDescent="0.15">
      <c r="A126" s="12"/>
      <c r="B126" s="55"/>
      <c r="C126" s="14"/>
      <c r="D126" s="19"/>
      <c r="E126" s="16"/>
      <c r="F126" s="16"/>
      <c r="G126" s="17"/>
      <c r="H126" s="18"/>
      <c r="I126" s="162"/>
      <c r="J126" s="597"/>
      <c r="K126" s="35" t="s">
        <v>17</v>
      </c>
      <c r="L126" s="36">
        <f>SUM(K123:K125)</f>
        <v>0</v>
      </c>
    </row>
    <row r="127" spans="1:12" ht="24.75" customHeight="1" x14ac:dyDescent="0.15">
      <c r="A127" s="12"/>
      <c r="B127" s="55"/>
      <c r="C127" s="14"/>
      <c r="D127" s="19"/>
      <c r="E127" s="16"/>
      <c r="F127" s="16"/>
      <c r="G127" s="17"/>
      <c r="H127" s="18"/>
      <c r="I127" s="162"/>
      <c r="J127" s="597"/>
      <c r="K127" s="35"/>
      <c r="L127" s="36"/>
    </row>
    <row r="128" spans="1:12" ht="24.75" customHeight="1" x14ac:dyDescent="0.15">
      <c r="A128" s="12">
        <v>-2</v>
      </c>
      <c r="B128" s="17" t="s">
        <v>159</v>
      </c>
      <c r="C128" s="14">
        <v>1</v>
      </c>
      <c r="D128" s="15" t="s">
        <v>11</v>
      </c>
      <c r="E128" s="16"/>
      <c r="F128" s="16">
        <f>C128*E128</f>
        <v>0</v>
      </c>
      <c r="G128" s="17"/>
      <c r="H128" s="18"/>
      <c r="I128" s="162"/>
      <c r="J128" s="597"/>
      <c r="K128" s="38"/>
      <c r="L128" s="158"/>
    </row>
    <row r="129" spans="1:12" ht="24.75" customHeight="1" x14ac:dyDescent="0.15">
      <c r="A129" s="12"/>
      <c r="B129" s="17" t="s">
        <v>160</v>
      </c>
      <c r="C129" s="14"/>
      <c r="D129" s="19"/>
      <c r="E129" s="16"/>
      <c r="F129" s="16">
        <f>C129*E129</f>
        <v>0</v>
      </c>
      <c r="G129" s="17" t="s">
        <v>179</v>
      </c>
      <c r="H129" s="18">
        <v>1</v>
      </c>
      <c r="I129" s="26" t="s">
        <v>175</v>
      </c>
      <c r="J129" s="597"/>
      <c r="K129" s="16"/>
      <c r="L129" s="158"/>
    </row>
    <row r="130" spans="1:12" ht="24.75" customHeight="1" x14ac:dyDescent="0.15">
      <c r="A130" s="12"/>
      <c r="B130" s="17" t="s">
        <v>161</v>
      </c>
      <c r="C130" s="14"/>
      <c r="D130" s="19"/>
      <c r="E130" s="16"/>
      <c r="F130" s="16"/>
      <c r="G130" s="17"/>
      <c r="H130" s="18"/>
      <c r="I130" s="26"/>
      <c r="J130" s="597"/>
      <c r="K130" s="16"/>
      <c r="L130" s="158"/>
    </row>
    <row r="131" spans="1:12" ht="24.75" customHeight="1" x14ac:dyDescent="0.15">
      <c r="A131" s="12"/>
      <c r="B131" s="55"/>
      <c r="C131" s="14"/>
      <c r="D131" s="19"/>
      <c r="E131" s="16"/>
      <c r="F131" s="16"/>
      <c r="G131" s="17"/>
      <c r="H131" s="18"/>
      <c r="I131" s="162"/>
      <c r="J131" s="597"/>
      <c r="K131" s="35" t="s">
        <v>17</v>
      </c>
      <c r="L131" s="159">
        <f>SUM(K128:K130)</f>
        <v>0</v>
      </c>
    </row>
    <row r="132" spans="1:12" ht="24.75" customHeight="1" x14ac:dyDescent="0.15">
      <c r="A132" s="12"/>
      <c r="B132" s="55"/>
      <c r="C132" s="14"/>
      <c r="D132" s="19"/>
      <c r="E132" s="16"/>
      <c r="F132" s="16"/>
      <c r="G132" s="17"/>
      <c r="H132" s="18"/>
      <c r="I132" s="162"/>
      <c r="J132" s="597"/>
      <c r="K132" s="35"/>
      <c r="L132" s="159"/>
    </row>
    <row r="133" spans="1:12" ht="24.75" customHeight="1" x14ac:dyDescent="0.15">
      <c r="A133" s="12">
        <v>-3</v>
      </c>
      <c r="B133" s="17" t="s">
        <v>162</v>
      </c>
      <c r="C133" s="14">
        <v>1</v>
      </c>
      <c r="D133" s="15" t="s">
        <v>11</v>
      </c>
      <c r="E133" s="16"/>
      <c r="F133" s="16">
        <f>C133*E133</f>
        <v>0</v>
      </c>
      <c r="G133" s="17"/>
      <c r="H133" s="18"/>
      <c r="I133" s="162"/>
      <c r="J133" s="597"/>
      <c r="K133" s="38"/>
      <c r="L133" s="158"/>
    </row>
    <row r="134" spans="1:12" ht="24.75" customHeight="1" x14ac:dyDescent="0.15">
      <c r="A134" s="12"/>
      <c r="B134" s="17"/>
      <c r="C134" s="14"/>
      <c r="D134" s="19"/>
      <c r="E134" s="16"/>
      <c r="F134" s="16"/>
      <c r="G134" s="17" t="s">
        <v>42</v>
      </c>
      <c r="H134" s="18">
        <v>1</v>
      </c>
      <c r="I134" s="26" t="s">
        <v>175</v>
      </c>
      <c r="J134" s="597"/>
      <c r="K134" s="16"/>
      <c r="L134" s="158"/>
    </row>
    <row r="135" spans="1:12" ht="24.75" customHeight="1" x14ac:dyDescent="0.15">
      <c r="A135" s="12"/>
      <c r="B135" s="55"/>
      <c r="C135" s="14"/>
      <c r="D135" s="19"/>
      <c r="E135" s="16"/>
      <c r="F135" s="16"/>
      <c r="G135" s="17"/>
      <c r="H135" s="18"/>
      <c r="I135" s="162"/>
      <c r="J135" s="597"/>
      <c r="K135" s="35" t="s">
        <v>17</v>
      </c>
      <c r="L135" s="159">
        <f>SUM(K133:K134)</f>
        <v>0</v>
      </c>
    </row>
    <row r="136" spans="1:12" ht="24.75" customHeight="1" x14ac:dyDescent="0.15">
      <c r="A136" s="12"/>
      <c r="B136" s="55"/>
      <c r="C136" s="14"/>
      <c r="D136" s="19"/>
      <c r="E136" s="16"/>
      <c r="F136" s="16"/>
      <c r="G136" s="17"/>
      <c r="H136" s="18"/>
      <c r="I136" s="162"/>
      <c r="J136" s="597"/>
      <c r="K136" s="35"/>
      <c r="L136" s="159"/>
    </row>
    <row r="137" spans="1:12" ht="24.75" customHeight="1" x14ac:dyDescent="0.15">
      <c r="A137" s="12">
        <v>-4</v>
      </c>
      <c r="B137" s="17" t="s">
        <v>163</v>
      </c>
      <c r="C137" s="14">
        <v>1</v>
      </c>
      <c r="D137" s="15" t="s">
        <v>11</v>
      </c>
      <c r="E137" s="16"/>
      <c r="F137" s="16">
        <f>C137*E137</f>
        <v>0</v>
      </c>
      <c r="G137" s="17"/>
      <c r="H137" s="18"/>
      <c r="I137" s="162"/>
      <c r="J137" s="597"/>
      <c r="K137" s="38"/>
      <c r="L137" s="158"/>
    </row>
    <row r="138" spans="1:12" ht="24.75" customHeight="1" x14ac:dyDescent="0.15">
      <c r="A138" s="12"/>
      <c r="B138" s="17" t="s">
        <v>164</v>
      </c>
      <c r="C138" s="14"/>
      <c r="D138" s="19"/>
      <c r="E138" s="16"/>
      <c r="F138" s="16">
        <f>C138*E138</f>
        <v>0</v>
      </c>
      <c r="G138" s="17" t="s">
        <v>180</v>
      </c>
      <c r="H138" s="18">
        <v>1</v>
      </c>
      <c r="I138" s="26" t="s">
        <v>175</v>
      </c>
      <c r="J138" s="597"/>
      <c r="K138" s="16"/>
      <c r="L138" s="158"/>
    </row>
    <row r="139" spans="1:12" ht="24.75" customHeight="1" x14ac:dyDescent="0.15">
      <c r="A139" s="12"/>
      <c r="B139" s="612" t="s">
        <v>165</v>
      </c>
      <c r="C139" s="14"/>
      <c r="D139" s="19"/>
      <c r="E139" s="16"/>
      <c r="F139" s="16"/>
      <c r="G139" s="612"/>
      <c r="H139" s="18"/>
      <c r="I139" s="26"/>
      <c r="J139" s="597"/>
      <c r="K139" s="16"/>
      <c r="L139" s="158"/>
    </row>
    <row r="140" spans="1:12" ht="24.75" customHeight="1" x14ac:dyDescent="0.15">
      <c r="A140" s="12"/>
      <c r="B140" s="17" t="s">
        <v>166</v>
      </c>
      <c r="C140" s="14"/>
      <c r="D140" s="19"/>
      <c r="E140" s="16"/>
      <c r="F140" s="16"/>
      <c r="G140" s="17"/>
      <c r="H140" s="18"/>
      <c r="I140" s="26"/>
      <c r="J140" s="597"/>
      <c r="K140" s="16"/>
      <c r="L140" s="158"/>
    </row>
    <row r="141" spans="1:12" ht="24.75" customHeight="1" x14ac:dyDescent="0.15">
      <c r="A141" s="12"/>
      <c r="B141" s="55"/>
      <c r="C141" s="14"/>
      <c r="D141" s="19"/>
      <c r="E141" s="16"/>
      <c r="F141" s="16"/>
      <c r="G141" s="17"/>
      <c r="H141" s="18"/>
      <c r="I141" s="162"/>
      <c r="J141" s="597"/>
      <c r="K141" s="35" t="s">
        <v>17</v>
      </c>
      <c r="L141" s="159">
        <f>SUM(K137:K140)</f>
        <v>0</v>
      </c>
    </row>
    <row r="142" spans="1:12" ht="24.75" customHeight="1" x14ac:dyDescent="0.15">
      <c r="A142" s="12"/>
      <c r="B142" s="55"/>
      <c r="C142" s="14"/>
      <c r="D142" s="19"/>
      <c r="E142" s="16"/>
      <c r="F142" s="16"/>
      <c r="G142" s="17"/>
      <c r="H142" s="18"/>
      <c r="I142" s="162"/>
      <c r="J142" s="597"/>
      <c r="K142" s="35"/>
      <c r="L142" s="159"/>
    </row>
    <row r="143" spans="1:12" ht="24.75" customHeight="1" x14ac:dyDescent="0.15">
      <c r="A143" s="12">
        <v>-5</v>
      </c>
      <c r="B143" s="17" t="s">
        <v>167</v>
      </c>
      <c r="C143" s="14">
        <v>1</v>
      </c>
      <c r="D143" s="15" t="s">
        <v>11</v>
      </c>
      <c r="E143" s="16"/>
      <c r="F143" s="16">
        <f>C143*E143</f>
        <v>0</v>
      </c>
      <c r="G143" s="17"/>
      <c r="H143" s="18"/>
      <c r="I143" s="162"/>
      <c r="J143" s="597"/>
      <c r="K143" s="38"/>
      <c r="L143" s="158"/>
    </row>
    <row r="144" spans="1:12" ht="24.75" customHeight="1" x14ac:dyDescent="0.15">
      <c r="A144" s="12"/>
      <c r="B144" s="17" t="s">
        <v>181</v>
      </c>
      <c r="C144" s="14"/>
      <c r="D144" s="15"/>
      <c r="E144" s="16"/>
      <c r="F144" s="16"/>
      <c r="G144" s="17" t="s">
        <v>180</v>
      </c>
      <c r="H144" s="18">
        <v>1</v>
      </c>
      <c r="I144" s="162" t="s">
        <v>175</v>
      </c>
      <c r="J144" s="597"/>
      <c r="K144" s="38"/>
      <c r="L144" s="158"/>
    </row>
    <row r="145" spans="1:12" ht="24.75" customHeight="1" x14ac:dyDescent="0.15">
      <c r="A145" s="12"/>
      <c r="B145" s="17" t="s">
        <v>182</v>
      </c>
      <c r="C145" s="14"/>
      <c r="D145" s="19"/>
      <c r="E145" s="16"/>
      <c r="F145" s="16">
        <f>C145*E145</f>
        <v>0</v>
      </c>
      <c r="G145" s="17"/>
      <c r="H145" s="18"/>
      <c r="I145" s="26"/>
      <c r="J145" s="597"/>
      <c r="K145" s="16"/>
      <c r="L145" s="158"/>
    </row>
    <row r="146" spans="1:12" ht="24.75" customHeight="1" x14ac:dyDescent="0.15">
      <c r="A146" s="12"/>
      <c r="B146" s="17" t="s">
        <v>183</v>
      </c>
      <c r="C146" s="14"/>
      <c r="D146" s="19"/>
      <c r="E146" s="16"/>
      <c r="F146" s="16"/>
      <c r="G146" s="17"/>
      <c r="H146" s="18"/>
      <c r="I146" s="26"/>
      <c r="J146" s="597"/>
      <c r="K146" s="16"/>
      <c r="L146" s="158"/>
    </row>
    <row r="147" spans="1:12" ht="24.75" customHeight="1" x14ac:dyDescent="0.15">
      <c r="A147" s="12"/>
      <c r="B147" s="17" t="s">
        <v>184</v>
      </c>
      <c r="C147" s="14"/>
      <c r="D147" s="19"/>
      <c r="E147" s="16"/>
      <c r="F147" s="16"/>
      <c r="G147" s="17"/>
      <c r="H147" s="18"/>
      <c r="I147" s="26"/>
      <c r="J147" s="597"/>
      <c r="K147" s="16"/>
      <c r="L147" s="158"/>
    </row>
    <row r="148" spans="1:12" ht="24.75" customHeight="1" x14ac:dyDescent="0.15">
      <c r="A148" s="12"/>
      <c r="B148" s="7" t="s">
        <v>185</v>
      </c>
      <c r="C148" s="14"/>
      <c r="D148" s="19"/>
      <c r="E148" s="16"/>
      <c r="F148" s="16"/>
      <c r="G148" s="7"/>
      <c r="H148" s="18"/>
      <c r="I148" s="26"/>
      <c r="J148" s="597"/>
      <c r="K148" s="16"/>
      <c r="L148" s="158"/>
    </row>
    <row r="149" spans="1:12" ht="24.75" customHeight="1" x14ac:dyDescent="0.15">
      <c r="A149" s="12"/>
      <c r="B149" s="613" t="s">
        <v>186</v>
      </c>
      <c r="C149" s="14"/>
      <c r="D149" s="19"/>
      <c r="E149" s="16"/>
      <c r="F149" s="16"/>
      <c r="G149" s="613"/>
      <c r="H149" s="18"/>
      <c r="I149" s="26"/>
      <c r="J149" s="597"/>
      <c r="K149" s="16"/>
      <c r="L149" s="158"/>
    </row>
    <row r="150" spans="1:12" ht="24.75" customHeight="1" x14ac:dyDescent="0.15">
      <c r="A150" s="12"/>
      <c r="B150" s="75" t="s">
        <v>187</v>
      </c>
      <c r="C150" s="14"/>
      <c r="D150" s="19"/>
      <c r="E150" s="16"/>
      <c r="F150" s="16"/>
      <c r="G150" s="75"/>
      <c r="H150" s="18"/>
      <c r="I150" s="26"/>
      <c r="J150" s="597"/>
      <c r="K150" s="16"/>
      <c r="L150" s="158"/>
    </row>
    <row r="151" spans="1:12" ht="24.75" customHeight="1" x14ac:dyDescent="0.15">
      <c r="A151" s="12"/>
      <c r="B151" s="614" t="s">
        <v>188</v>
      </c>
      <c r="C151" s="14"/>
      <c r="D151" s="19"/>
      <c r="E151" s="16"/>
      <c r="F151" s="16"/>
      <c r="G151" s="614"/>
      <c r="H151" s="18"/>
      <c r="I151" s="26"/>
      <c r="J151" s="597"/>
      <c r="K151" s="16"/>
      <c r="L151" s="158"/>
    </row>
    <row r="152" spans="1:12" ht="24.75" customHeight="1" x14ac:dyDescent="0.15">
      <c r="A152" s="12"/>
      <c r="B152" s="55"/>
      <c r="C152" s="14"/>
      <c r="D152" s="19"/>
      <c r="E152" s="16"/>
      <c r="F152" s="16"/>
      <c r="G152" s="17"/>
      <c r="H152" s="18"/>
      <c r="I152" s="162"/>
      <c r="J152" s="597"/>
      <c r="K152" s="35" t="s">
        <v>17</v>
      </c>
      <c r="L152" s="159">
        <f>SUM(K143:K151)</f>
        <v>0</v>
      </c>
    </row>
    <row r="153" spans="1:12" ht="24.75" customHeight="1" x14ac:dyDescent="0.15">
      <c r="A153" s="12"/>
      <c r="B153" s="55"/>
      <c r="C153" s="14"/>
      <c r="D153" s="19"/>
      <c r="E153" s="16"/>
      <c r="F153" s="16"/>
      <c r="G153" s="17"/>
      <c r="H153" s="18"/>
      <c r="I153" s="162"/>
      <c r="J153" s="597"/>
      <c r="K153" s="35"/>
      <c r="L153" s="159"/>
    </row>
    <row r="154" spans="1:12" ht="24.75" customHeight="1" x14ac:dyDescent="0.15">
      <c r="A154" s="12">
        <v>-6</v>
      </c>
      <c r="B154" s="17" t="s">
        <v>168</v>
      </c>
      <c r="C154" s="14">
        <v>1</v>
      </c>
      <c r="D154" s="15" t="s">
        <v>11</v>
      </c>
      <c r="E154" s="16"/>
      <c r="F154" s="16">
        <f>C154*E154</f>
        <v>0</v>
      </c>
      <c r="G154" s="17"/>
      <c r="H154" s="18"/>
      <c r="I154" s="162"/>
      <c r="J154" s="597"/>
      <c r="K154" s="38"/>
      <c r="L154" s="158"/>
    </row>
    <row r="155" spans="1:12" ht="24.75" customHeight="1" x14ac:dyDescent="0.15">
      <c r="A155" s="12"/>
      <c r="B155" s="55"/>
      <c r="C155" s="14"/>
      <c r="D155" s="19"/>
      <c r="E155" s="16"/>
      <c r="F155" s="16">
        <f>C155*E155</f>
        <v>0</v>
      </c>
      <c r="G155" s="612" t="s">
        <v>169</v>
      </c>
      <c r="H155" s="18">
        <v>1</v>
      </c>
      <c r="I155" s="26" t="s">
        <v>136</v>
      </c>
      <c r="J155" s="597"/>
      <c r="K155" s="16"/>
      <c r="L155" s="158"/>
    </row>
    <row r="156" spans="1:12" ht="24.75" customHeight="1" x14ac:dyDescent="0.15">
      <c r="A156" s="12"/>
      <c r="B156" s="17"/>
      <c r="C156" s="14"/>
      <c r="D156" s="19"/>
      <c r="E156" s="16"/>
      <c r="F156" s="16"/>
      <c r="G156" s="17" t="s">
        <v>42</v>
      </c>
      <c r="H156" s="18">
        <v>1</v>
      </c>
      <c r="I156" s="26" t="s">
        <v>11</v>
      </c>
      <c r="J156" s="597"/>
      <c r="K156" s="16"/>
      <c r="L156" s="158"/>
    </row>
    <row r="157" spans="1:12" ht="24.75" customHeight="1" x14ac:dyDescent="0.15">
      <c r="A157" s="12"/>
      <c r="B157" s="55"/>
      <c r="C157" s="14"/>
      <c r="D157" s="19"/>
      <c r="E157" s="16"/>
      <c r="F157" s="16"/>
      <c r="G157" s="17"/>
      <c r="H157" s="18"/>
      <c r="I157" s="162"/>
      <c r="J157" s="597"/>
      <c r="K157" s="35" t="s">
        <v>17</v>
      </c>
      <c r="L157" s="159">
        <f>SUM(K154:K156)</f>
        <v>0</v>
      </c>
    </row>
    <row r="158" spans="1:12" ht="24.75" customHeight="1" x14ac:dyDescent="0.15">
      <c r="A158" s="12"/>
      <c r="B158" s="55"/>
      <c r="C158" s="14"/>
      <c r="D158" s="19"/>
      <c r="E158" s="16"/>
      <c r="F158" s="16"/>
      <c r="G158" s="17"/>
      <c r="H158" s="18"/>
      <c r="I158" s="162"/>
      <c r="J158" s="597"/>
      <c r="K158" s="35"/>
      <c r="L158" s="159"/>
    </row>
    <row r="159" spans="1:12" ht="24.75" customHeight="1" x14ac:dyDescent="0.15">
      <c r="A159" s="12"/>
      <c r="B159" s="55"/>
      <c r="C159" s="14"/>
      <c r="D159" s="19"/>
      <c r="E159" s="16"/>
      <c r="F159" s="16"/>
      <c r="G159" s="17"/>
      <c r="H159" s="18"/>
      <c r="I159" s="162"/>
      <c r="J159" s="597"/>
      <c r="K159" s="35"/>
      <c r="L159" s="159"/>
    </row>
    <row r="160" spans="1:12" ht="24.75" customHeight="1" x14ac:dyDescent="0.15">
      <c r="A160" s="12"/>
      <c r="B160" s="119" t="s">
        <v>109</v>
      </c>
      <c r="C160" s="14"/>
      <c r="D160" s="19"/>
      <c r="E160" s="52"/>
      <c r="F160" s="16"/>
      <c r="G160" s="17"/>
      <c r="H160" s="18"/>
      <c r="I160" s="162"/>
      <c r="J160" s="142"/>
      <c r="K160" s="36">
        <f>SUM(L126:L157)</f>
        <v>0</v>
      </c>
      <c r="L160" s="36"/>
    </row>
    <row r="161" spans="1:12" ht="24.75" customHeight="1" x14ac:dyDescent="0.15">
      <c r="A161" s="12"/>
      <c r="B161" s="119"/>
      <c r="C161" s="14"/>
      <c r="D161" s="19"/>
      <c r="E161" s="52"/>
      <c r="F161" s="16"/>
      <c r="G161" s="17"/>
      <c r="H161" s="18"/>
      <c r="I161" s="162"/>
      <c r="J161" s="142"/>
      <c r="K161" s="36"/>
      <c r="L161" s="36"/>
    </row>
    <row r="162" spans="1:12" ht="24.75" customHeight="1" x14ac:dyDescent="0.15">
      <c r="A162" s="12"/>
      <c r="B162" s="119"/>
      <c r="C162" s="14"/>
      <c r="D162" s="19"/>
      <c r="E162" s="52"/>
      <c r="F162" s="16"/>
      <c r="G162" s="17"/>
      <c r="H162" s="18"/>
      <c r="I162" s="162"/>
      <c r="J162" s="142"/>
      <c r="K162" s="36"/>
      <c r="L162" s="36"/>
    </row>
    <row r="163" spans="1:12" ht="24.75" customHeight="1" x14ac:dyDescent="0.15">
      <c r="A163" s="12"/>
      <c r="B163" s="119"/>
      <c r="C163" s="14"/>
      <c r="D163" s="19"/>
      <c r="E163" s="52"/>
      <c r="F163" s="16"/>
      <c r="G163" s="17"/>
      <c r="H163" s="18"/>
      <c r="I163" s="162"/>
      <c r="J163" s="142"/>
      <c r="K163" s="36"/>
      <c r="L163" s="36"/>
    </row>
    <row r="164" spans="1:12" ht="24.75" customHeight="1" x14ac:dyDescent="0.15">
      <c r="A164" s="121" t="s">
        <v>110</v>
      </c>
      <c r="B164" s="119" t="s">
        <v>111</v>
      </c>
      <c r="C164" s="122"/>
      <c r="D164" s="5"/>
      <c r="E164" s="78"/>
      <c r="F164" s="6"/>
      <c r="G164" s="7"/>
      <c r="H164" s="8"/>
      <c r="I164" s="162"/>
      <c r="J164" s="142"/>
      <c r="K164" s="16"/>
      <c r="L164" s="78"/>
    </row>
    <row r="165" spans="1:12" ht="24.75" customHeight="1" x14ac:dyDescent="0.15">
      <c r="A165" s="121"/>
      <c r="B165" s="119"/>
      <c r="C165" s="122"/>
      <c r="D165" s="5"/>
      <c r="E165" s="78"/>
      <c r="F165" s="6"/>
      <c r="G165" s="7"/>
      <c r="H165" s="8"/>
      <c r="I165" s="162"/>
      <c r="J165" s="142"/>
      <c r="K165" s="16"/>
      <c r="L165" s="78"/>
    </row>
    <row r="166" spans="1:12" ht="24.75" customHeight="1" x14ac:dyDescent="0.15">
      <c r="A166" s="121"/>
      <c r="B166" s="119"/>
      <c r="C166" s="122"/>
      <c r="D166" s="5"/>
      <c r="E166" s="78"/>
      <c r="F166" s="6"/>
      <c r="G166" s="7"/>
      <c r="H166" s="8"/>
      <c r="I166" s="162"/>
      <c r="J166" s="142"/>
      <c r="K166" s="16"/>
      <c r="L166" s="78"/>
    </row>
    <row r="167" spans="1:12" ht="24.75" customHeight="1" x14ac:dyDescent="0.15">
      <c r="A167" s="37">
        <v>-1</v>
      </c>
      <c r="B167" s="87" t="s">
        <v>112</v>
      </c>
      <c r="C167" s="101"/>
      <c r="D167" s="28"/>
      <c r="E167" s="52"/>
      <c r="F167" s="16"/>
      <c r="G167" s="55"/>
      <c r="H167" s="101"/>
      <c r="I167" s="169"/>
      <c r="J167" s="142"/>
      <c r="K167" s="16"/>
      <c r="L167" s="52"/>
    </row>
    <row r="168" spans="1:12" ht="24.75" customHeight="1" x14ac:dyDescent="0.15">
      <c r="A168" s="121"/>
      <c r="B168" s="87" t="s">
        <v>113</v>
      </c>
      <c r="C168" s="123"/>
      <c r="D168" s="56"/>
      <c r="E168" s="52"/>
      <c r="F168" s="16">
        <f>C168*E168</f>
        <v>0</v>
      </c>
      <c r="G168" s="55"/>
      <c r="H168" s="24"/>
      <c r="I168" s="170"/>
      <c r="J168" s="142"/>
      <c r="K168" s="16"/>
      <c r="L168" s="52"/>
    </row>
    <row r="169" spans="1:12" ht="24.75" customHeight="1" x14ac:dyDescent="0.15">
      <c r="A169" s="121"/>
      <c r="B169" s="160" t="s">
        <v>114</v>
      </c>
      <c r="C169" s="101">
        <v>1</v>
      </c>
      <c r="D169" s="28" t="s">
        <v>11</v>
      </c>
      <c r="E169" s="52"/>
      <c r="F169" s="16">
        <f>C169*E169</f>
        <v>0</v>
      </c>
      <c r="G169" s="55"/>
      <c r="H169" s="24"/>
      <c r="I169" s="170"/>
      <c r="J169" s="142"/>
      <c r="K169" s="16"/>
      <c r="L169" s="52"/>
    </row>
    <row r="170" spans="1:12" ht="24.75" customHeight="1" x14ac:dyDescent="0.15">
      <c r="A170" s="37"/>
      <c r="B170" s="96" t="s">
        <v>115</v>
      </c>
      <c r="C170" s="101"/>
      <c r="D170" s="56"/>
      <c r="E170" s="52"/>
      <c r="F170" s="16"/>
      <c r="G170" s="87" t="s">
        <v>116</v>
      </c>
      <c r="H170" s="24">
        <v>1</v>
      </c>
      <c r="I170" s="170" t="s">
        <v>117</v>
      </c>
      <c r="J170" s="142"/>
      <c r="K170" s="16"/>
      <c r="L170" s="52"/>
    </row>
    <row r="171" spans="1:12" ht="24.75" customHeight="1" x14ac:dyDescent="0.15">
      <c r="A171" s="37"/>
      <c r="B171" s="87"/>
      <c r="C171" s="101"/>
      <c r="D171" s="56"/>
      <c r="E171" s="52"/>
      <c r="F171" s="16"/>
      <c r="G171" s="96" t="s">
        <v>118</v>
      </c>
      <c r="H171" s="24">
        <v>1</v>
      </c>
      <c r="I171" s="170" t="s">
        <v>11</v>
      </c>
      <c r="J171" s="142"/>
      <c r="K171" s="16"/>
      <c r="L171" s="52"/>
    </row>
    <row r="172" spans="1:12" ht="24.75" customHeight="1" x14ac:dyDescent="0.15">
      <c r="A172" s="37"/>
      <c r="B172" s="124"/>
      <c r="C172" s="101"/>
      <c r="D172" s="56"/>
      <c r="E172" s="52"/>
      <c r="F172" s="16"/>
      <c r="G172" s="87" t="s">
        <v>119</v>
      </c>
      <c r="H172" s="24">
        <v>1</v>
      </c>
      <c r="I172" s="170" t="s">
        <v>11</v>
      </c>
      <c r="J172" s="142"/>
      <c r="K172" s="16"/>
      <c r="L172" s="52"/>
    </row>
    <row r="173" spans="1:12" ht="24.75" customHeight="1" x14ac:dyDescent="0.15">
      <c r="A173" s="37"/>
      <c r="B173" s="120"/>
      <c r="C173" s="101"/>
      <c r="D173" s="56"/>
      <c r="E173" s="52"/>
      <c r="F173" s="16"/>
      <c r="G173" s="55"/>
      <c r="H173" s="24"/>
      <c r="I173" s="170"/>
      <c r="J173" s="142"/>
      <c r="K173" s="35" t="s">
        <v>17</v>
      </c>
      <c r="L173" s="36">
        <f>SUM(K169:K172)</f>
        <v>0</v>
      </c>
    </row>
    <row r="174" spans="1:12" ht="24.75" customHeight="1" x14ac:dyDescent="0.15">
      <c r="A174" s="37"/>
      <c r="B174" s="120"/>
      <c r="C174" s="101"/>
      <c r="D174" s="56"/>
      <c r="E174" s="52"/>
      <c r="F174" s="16"/>
      <c r="G174" s="55"/>
      <c r="H174" s="24"/>
      <c r="I174" s="170"/>
      <c r="J174" s="142"/>
      <c r="K174" s="35"/>
      <c r="L174" s="36"/>
    </row>
    <row r="175" spans="1:12" ht="24.75" customHeight="1" x14ac:dyDescent="0.15">
      <c r="A175" s="37"/>
      <c r="B175" s="120"/>
      <c r="C175" s="101"/>
      <c r="D175" s="56"/>
      <c r="E175" s="52"/>
      <c r="F175" s="16"/>
      <c r="G175" s="55"/>
      <c r="H175" s="24"/>
      <c r="I175" s="170"/>
      <c r="J175" s="142"/>
      <c r="K175" s="35"/>
      <c r="L175" s="36"/>
    </row>
    <row r="176" spans="1:12" ht="24.75" customHeight="1" x14ac:dyDescent="0.15">
      <c r="A176" s="37">
        <v>-2</v>
      </c>
      <c r="B176" s="55" t="s">
        <v>120</v>
      </c>
      <c r="C176" s="101">
        <v>1</v>
      </c>
      <c r="D176" s="28" t="s">
        <v>11</v>
      </c>
      <c r="E176" s="52"/>
      <c r="F176" s="16">
        <f>C176*E176</f>
        <v>0</v>
      </c>
      <c r="G176" s="75"/>
      <c r="H176" s="79"/>
      <c r="I176" s="163"/>
      <c r="J176" s="142"/>
      <c r="K176" s="16"/>
      <c r="L176" s="78"/>
    </row>
    <row r="177" spans="1:12" ht="24.75" customHeight="1" x14ac:dyDescent="0.15">
      <c r="A177" s="37"/>
      <c r="B177" s="75" t="s">
        <v>121</v>
      </c>
      <c r="C177" s="76"/>
      <c r="D177" s="77"/>
      <c r="E177" s="78"/>
      <c r="F177" s="6"/>
      <c r="G177" s="85" t="s">
        <v>102</v>
      </c>
      <c r="H177" s="79">
        <v>1</v>
      </c>
      <c r="I177" s="164" t="s">
        <v>11</v>
      </c>
      <c r="J177" s="597"/>
      <c r="K177" s="21"/>
      <c r="L177" s="78"/>
    </row>
    <row r="178" spans="1:12" ht="24.75" customHeight="1" x14ac:dyDescent="0.15">
      <c r="A178" s="37"/>
      <c r="B178" s="85" t="s">
        <v>122</v>
      </c>
      <c r="C178" s="79"/>
      <c r="D178" s="80"/>
      <c r="E178" s="78"/>
      <c r="F178" s="6"/>
      <c r="G178" s="75"/>
      <c r="H178" s="79"/>
      <c r="I178" s="163"/>
      <c r="J178" s="142"/>
      <c r="K178" s="35" t="s">
        <v>17</v>
      </c>
      <c r="L178" s="63">
        <f>SUM(K176:K177)</f>
        <v>0</v>
      </c>
    </row>
    <row r="179" spans="1:12" ht="24.75" customHeight="1" x14ac:dyDescent="0.15">
      <c r="A179" s="37"/>
      <c r="B179" s="85" t="s">
        <v>123</v>
      </c>
      <c r="C179" s="101"/>
      <c r="D179" s="28"/>
      <c r="E179" s="52"/>
      <c r="F179" s="16"/>
      <c r="G179" s="75"/>
      <c r="H179" s="79"/>
      <c r="I179" s="163"/>
      <c r="J179" s="142"/>
      <c r="K179" s="16"/>
      <c r="L179" s="78"/>
    </row>
    <row r="180" spans="1:12" ht="24.75" customHeight="1" x14ac:dyDescent="0.15">
      <c r="A180" s="37"/>
      <c r="B180" s="85"/>
      <c r="C180" s="101"/>
      <c r="D180" s="28"/>
      <c r="E180" s="52"/>
      <c r="F180" s="16"/>
      <c r="G180" s="75"/>
      <c r="H180" s="79"/>
      <c r="I180" s="163"/>
      <c r="J180" s="142"/>
      <c r="K180" s="16"/>
      <c r="L180" s="78"/>
    </row>
    <row r="181" spans="1:12" ht="24.75" customHeight="1" x14ac:dyDescent="0.15">
      <c r="A181" s="37"/>
      <c r="B181" s="85"/>
      <c r="C181" s="101"/>
      <c r="D181" s="28"/>
      <c r="E181" s="52"/>
      <c r="F181" s="16"/>
      <c r="G181" s="75"/>
      <c r="H181" s="79"/>
      <c r="I181" s="163"/>
      <c r="J181" s="142"/>
      <c r="K181" s="16"/>
      <c r="L181" s="78"/>
    </row>
    <row r="182" spans="1:12" ht="24.75" customHeight="1" x14ac:dyDescent="0.15">
      <c r="A182" s="125">
        <v>-3</v>
      </c>
      <c r="B182" s="87" t="s">
        <v>124</v>
      </c>
      <c r="C182" s="126">
        <v>1</v>
      </c>
      <c r="D182" s="127" t="s">
        <v>11</v>
      </c>
      <c r="E182" s="128"/>
      <c r="F182" s="128">
        <f>C182*E182</f>
        <v>0</v>
      </c>
      <c r="G182" s="87"/>
      <c r="H182" s="60"/>
      <c r="I182" s="164"/>
      <c r="J182" s="142"/>
      <c r="K182" s="128"/>
      <c r="L182" s="89"/>
    </row>
    <row r="183" spans="1:12" ht="24.75" customHeight="1" x14ac:dyDescent="0.15">
      <c r="A183" s="125"/>
      <c r="B183" s="87" t="s">
        <v>125</v>
      </c>
      <c r="C183" s="60"/>
      <c r="D183" s="88"/>
      <c r="E183" s="89"/>
      <c r="F183" s="128">
        <f>C183*E183</f>
        <v>0</v>
      </c>
      <c r="G183" s="87"/>
      <c r="H183" s="60"/>
      <c r="I183" s="164"/>
      <c r="J183" s="142"/>
      <c r="K183" s="128"/>
      <c r="L183" s="89"/>
    </row>
    <row r="184" spans="1:12" ht="24.75" customHeight="1" x14ac:dyDescent="0.15">
      <c r="A184" s="125"/>
      <c r="B184" s="85"/>
      <c r="C184" s="60"/>
      <c r="D184" s="88"/>
      <c r="E184" s="89"/>
      <c r="F184" s="128">
        <f>C184*E184</f>
        <v>0</v>
      </c>
      <c r="G184" s="87"/>
      <c r="H184" s="60"/>
      <c r="I184" s="168"/>
      <c r="J184" s="142"/>
      <c r="K184" s="35" t="s">
        <v>17</v>
      </c>
      <c r="L184" s="36">
        <f>SUM(K182:K183)</f>
        <v>0</v>
      </c>
    </row>
    <row r="185" spans="1:12" ht="24.75" customHeight="1" x14ac:dyDescent="0.15">
      <c r="A185" s="125"/>
      <c r="B185" s="85"/>
      <c r="C185" s="60"/>
      <c r="D185" s="88"/>
      <c r="E185" s="89"/>
      <c r="F185" s="128"/>
      <c r="G185" s="87"/>
      <c r="H185" s="60"/>
      <c r="I185" s="168"/>
      <c r="J185" s="142"/>
      <c r="K185" s="35"/>
      <c r="L185" s="36"/>
    </row>
    <row r="186" spans="1:12" ht="24.75" customHeight="1" x14ac:dyDescent="0.15">
      <c r="A186" s="125"/>
      <c r="B186" s="85"/>
      <c r="C186" s="60"/>
      <c r="D186" s="88"/>
      <c r="E186" s="89"/>
      <c r="F186" s="128"/>
      <c r="G186" s="87"/>
      <c r="H186" s="60"/>
      <c r="I186" s="168"/>
      <c r="J186" s="142"/>
      <c r="K186" s="35"/>
      <c r="L186" s="36"/>
    </row>
    <row r="187" spans="1:12" ht="24.75" customHeight="1" x14ac:dyDescent="0.15">
      <c r="A187" s="130">
        <v>-4</v>
      </c>
      <c r="B187" s="87" t="s">
        <v>126</v>
      </c>
      <c r="C187" s="60">
        <v>3</v>
      </c>
      <c r="D187" s="28" t="s">
        <v>19</v>
      </c>
      <c r="E187" s="16"/>
      <c r="F187" s="128">
        <f>C187*E187</f>
        <v>0</v>
      </c>
      <c r="G187" s="75"/>
      <c r="H187" s="79"/>
      <c r="I187" s="163"/>
      <c r="J187" s="142"/>
      <c r="K187" s="16">
        <f>F187</f>
        <v>0</v>
      </c>
      <c r="L187" s="63"/>
    </row>
    <row r="188" spans="1:12" ht="24.75" customHeight="1" x14ac:dyDescent="0.15">
      <c r="A188" s="130"/>
      <c r="B188" s="75"/>
      <c r="C188" s="79"/>
      <c r="D188" s="80"/>
      <c r="E188" s="78"/>
      <c r="F188" s="6"/>
      <c r="G188" s="85" t="s">
        <v>127</v>
      </c>
      <c r="H188" s="79">
        <v>1</v>
      </c>
      <c r="I188" s="170" t="s">
        <v>11</v>
      </c>
      <c r="J188" s="142"/>
      <c r="K188" s="16"/>
      <c r="L188" s="63"/>
    </row>
    <row r="189" spans="1:12" ht="24.75" customHeight="1" x14ac:dyDescent="0.15">
      <c r="A189" s="130"/>
      <c r="B189" s="75"/>
      <c r="C189" s="79"/>
      <c r="D189" s="80"/>
      <c r="E189" s="78"/>
      <c r="F189" s="6"/>
      <c r="G189" s="75"/>
      <c r="H189" s="79"/>
      <c r="I189" s="170"/>
      <c r="J189" s="142"/>
      <c r="K189" s="35" t="s">
        <v>17</v>
      </c>
      <c r="L189" s="63">
        <f>SUM(K187:K188)</f>
        <v>0</v>
      </c>
    </row>
    <row r="190" spans="1:12" ht="24.75" customHeight="1" x14ac:dyDescent="0.15">
      <c r="A190" s="130"/>
      <c r="B190" s="75"/>
      <c r="C190" s="79"/>
      <c r="D190" s="80"/>
      <c r="E190" s="78"/>
      <c r="F190" s="6"/>
      <c r="G190" s="75"/>
      <c r="H190" s="79"/>
      <c r="I190" s="170"/>
      <c r="J190" s="142"/>
      <c r="K190" s="35"/>
      <c r="L190" s="63"/>
    </row>
    <row r="191" spans="1:12" ht="24.75" customHeight="1" x14ac:dyDescent="0.15">
      <c r="A191" s="130"/>
      <c r="B191" s="75"/>
      <c r="C191" s="79"/>
      <c r="D191" s="80"/>
      <c r="E191" s="78"/>
      <c r="F191" s="6"/>
      <c r="G191" s="75"/>
      <c r="H191" s="79"/>
      <c r="I191" s="170"/>
      <c r="J191" s="142"/>
      <c r="K191" s="35"/>
      <c r="L191" s="63"/>
    </row>
    <row r="192" spans="1:12" ht="24.75" customHeight="1" x14ac:dyDescent="0.15">
      <c r="A192" s="130">
        <v>-5</v>
      </c>
      <c r="B192" s="133" t="s">
        <v>128</v>
      </c>
      <c r="C192" s="134"/>
      <c r="D192" s="135"/>
      <c r="E192" s="136"/>
      <c r="F192" s="43"/>
      <c r="G192" s="133"/>
      <c r="H192" s="137"/>
      <c r="I192" s="171"/>
      <c r="J192" s="608"/>
      <c r="K192" s="43"/>
      <c r="L192" s="66"/>
    </row>
    <row r="193" spans="1:12" ht="24.75" customHeight="1" x14ac:dyDescent="0.15">
      <c r="A193" s="130"/>
      <c r="B193" s="138" t="s">
        <v>129</v>
      </c>
      <c r="C193" s="134">
        <v>1</v>
      </c>
      <c r="D193" s="139" t="s">
        <v>11</v>
      </c>
      <c r="E193" s="136"/>
      <c r="F193" s="43">
        <f>C193*E193</f>
        <v>0</v>
      </c>
      <c r="G193" s="133"/>
      <c r="H193" s="137"/>
      <c r="I193" s="171"/>
      <c r="J193" s="608"/>
      <c r="K193" s="43"/>
      <c r="L193" s="66"/>
    </row>
    <row r="194" spans="1:12" ht="24.75" customHeight="1" x14ac:dyDescent="0.15">
      <c r="A194" s="130"/>
      <c r="B194" s="133"/>
      <c r="C194" s="134"/>
      <c r="D194" s="139"/>
      <c r="E194" s="136"/>
      <c r="F194" s="43"/>
      <c r="G194" s="133"/>
      <c r="H194" s="137"/>
      <c r="I194" s="171"/>
      <c r="J194" s="608"/>
      <c r="K194" s="47" t="s">
        <v>17</v>
      </c>
      <c r="L194" s="66">
        <f>SUM(K193)</f>
        <v>0</v>
      </c>
    </row>
    <row r="195" spans="1:12" ht="24.75" customHeight="1" x14ac:dyDescent="0.15">
      <c r="A195" s="130"/>
      <c r="B195" s="133"/>
      <c r="C195" s="134"/>
      <c r="D195" s="139"/>
      <c r="E195" s="136"/>
      <c r="F195" s="43"/>
      <c r="G195" s="133"/>
      <c r="H195" s="137"/>
      <c r="I195" s="171"/>
      <c r="J195" s="608"/>
      <c r="K195" s="47"/>
      <c r="L195" s="66"/>
    </row>
    <row r="196" spans="1:12" ht="24.75" customHeight="1" x14ac:dyDescent="0.15">
      <c r="A196" s="130"/>
      <c r="B196" s="133"/>
      <c r="C196" s="134"/>
      <c r="D196" s="139"/>
      <c r="E196" s="136"/>
      <c r="F196" s="43"/>
      <c r="G196" s="133"/>
      <c r="H196" s="137"/>
      <c r="I196" s="171"/>
      <c r="J196" s="608"/>
      <c r="K196" s="47"/>
      <c r="L196" s="66"/>
    </row>
    <row r="197" spans="1:12" ht="24.75" customHeight="1" x14ac:dyDescent="0.15">
      <c r="A197" s="125"/>
      <c r="B197" s="119" t="s">
        <v>130</v>
      </c>
      <c r="C197" s="24"/>
      <c r="D197" s="25"/>
      <c r="E197" s="52"/>
      <c r="F197" s="16"/>
      <c r="G197" s="55"/>
      <c r="H197" s="24"/>
      <c r="I197" s="163"/>
      <c r="J197" s="142"/>
      <c r="K197" s="36">
        <f>SUM(L173:L194)</f>
        <v>0</v>
      </c>
      <c r="L197" s="89"/>
    </row>
    <row r="198" spans="1:12" ht="24.75" customHeight="1" x14ac:dyDescent="0.15">
      <c r="A198" s="125"/>
      <c r="B198" s="119"/>
      <c r="C198" s="24"/>
      <c r="D198" s="25"/>
      <c r="E198" s="52"/>
      <c r="F198" s="16"/>
      <c r="G198" s="55"/>
      <c r="H198" s="24"/>
      <c r="I198" s="163"/>
      <c r="J198" s="142"/>
      <c r="K198" s="36"/>
      <c r="L198" s="89"/>
    </row>
    <row r="199" spans="1:12" ht="24.75" customHeight="1" x14ac:dyDescent="0.15">
      <c r="A199" s="125"/>
      <c r="B199" s="119"/>
      <c r="C199" s="24"/>
      <c r="D199" s="25"/>
      <c r="E199" s="52"/>
      <c r="F199" s="16"/>
      <c r="G199" s="55"/>
      <c r="H199" s="24"/>
      <c r="I199" s="163"/>
      <c r="J199" s="142"/>
      <c r="K199" s="36"/>
      <c r="L199" s="89"/>
    </row>
    <row r="200" spans="1:12" ht="24.75" customHeight="1" x14ac:dyDescent="0.15">
      <c r="A200" s="125"/>
      <c r="B200" s="119"/>
      <c r="C200" s="24"/>
      <c r="D200" s="25"/>
      <c r="E200" s="52"/>
      <c r="F200" s="16"/>
      <c r="G200" s="55"/>
      <c r="H200" s="24"/>
      <c r="I200" s="163"/>
      <c r="J200" s="142"/>
      <c r="K200" s="36"/>
      <c r="L200" s="89"/>
    </row>
    <row r="201" spans="1:12" ht="24.75" customHeight="1" x14ac:dyDescent="0.15">
      <c r="A201" s="125"/>
      <c r="B201" s="87"/>
      <c r="C201" s="60"/>
      <c r="D201" s="88"/>
      <c r="E201" s="89"/>
      <c r="F201" s="128"/>
      <c r="G201" s="87"/>
      <c r="H201" s="60"/>
      <c r="I201" s="164"/>
      <c r="J201" s="142"/>
      <c r="K201" s="128"/>
      <c r="L201" s="89"/>
    </row>
    <row r="202" spans="1:12" ht="24.75" customHeight="1" x14ac:dyDescent="0.15">
      <c r="A202" s="121" t="s">
        <v>131</v>
      </c>
      <c r="B202" s="140" t="s">
        <v>132</v>
      </c>
      <c r="C202" s="76"/>
      <c r="D202" s="77"/>
      <c r="E202" s="78"/>
      <c r="F202" s="6">
        <f>C202*E202</f>
        <v>0</v>
      </c>
      <c r="G202" s="75"/>
      <c r="H202" s="79"/>
      <c r="I202" s="163"/>
      <c r="J202" s="142"/>
      <c r="K202" s="16"/>
      <c r="L202" s="78"/>
    </row>
    <row r="203" spans="1:12" ht="24.75" customHeight="1" x14ac:dyDescent="0.15">
      <c r="A203" s="37">
        <v>-1</v>
      </c>
      <c r="B203" s="85" t="s">
        <v>133</v>
      </c>
      <c r="C203" s="101">
        <v>6</v>
      </c>
      <c r="D203" s="97" t="s">
        <v>19</v>
      </c>
      <c r="E203" s="16"/>
      <c r="F203" s="6">
        <f>C203*E203</f>
        <v>0</v>
      </c>
      <c r="G203" s="75"/>
      <c r="H203" s="79"/>
      <c r="I203" s="170"/>
      <c r="J203" s="142"/>
      <c r="K203" s="16">
        <f>F203</f>
        <v>0</v>
      </c>
      <c r="L203" s="78"/>
    </row>
    <row r="204" spans="1:12" ht="24.75" customHeight="1" x14ac:dyDescent="0.15">
      <c r="A204" s="37"/>
      <c r="B204" s="92" t="s">
        <v>134</v>
      </c>
      <c r="C204" s="76"/>
      <c r="D204" s="129"/>
      <c r="E204" s="78"/>
      <c r="F204" s="6"/>
      <c r="G204" s="85"/>
      <c r="H204" s="76"/>
      <c r="I204" s="164"/>
      <c r="J204" s="142"/>
      <c r="K204" s="128"/>
      <c r="L204" s="141"/>
    </row>
    <row r="205" spans="1:12" ht="24.75" customHeight="1" x14ac:dyDescent="0.15">
      <c r="A205" s="37"/>
      <c r="B205" s="75"/>
      <c r="C205" s="79"/>
      <c r="D205" s="80"/>
      <c r="E205" s="78"/>
      <c r="F205" s="6"/>
      <c r="G205" s="85" t="s">
        <v>135</v>
      </c>
      <c r="H205" s="79">
        <v>2</v>
      </c>
      <c r="I205" s="164" t="s">
        <v>38</v>
      </c>
      <c r="J205" s="142"/>
      <c r="K205" s="128"/>
      <c r="L205" s="63"/>
    </row>
    <row r="206" spans="1:12" ht="24.75" customHeight="1" x14ac:dyDescent="0.15">
      <c r="A206" s="37"/>
      <c r="B206" s="75"/>
      <c r="C206" s="79"/>
      <c r="D206" s="80"/>
      <c r="E206" s="78"/>
      <c r="F206" s="6"/>
      <c r="G206" s="85" t="s">
        <v>137</v>
      </c>
      <c r="H206" s="79">
        <v>2</v>
      </c>
      <c r="I206" s="164" t="s">
        <v>136</v>
      </c>
      <c r="J206" s="142"/>
      <c r="K206" s="128"/>
      <c r="L206" s="63"/>
    </row>
    <row r="207" spans="1:12" ht="24.75" customHeight="1" x14ac:dyDescent="0.15">
      <c r="A207" s="37"/>
      <c r="B207" s="75"/>
      <c r="C207" s="79"/>
      <c r="D207" s="80"/>
      <c r="E207" s="78"/>
      <c r="F207" s="6"/>
      <c r="G207" s="85"/>
      <c r="H207" s="79"/>
      <c r="I207" s="163"/>
      <c r="J207" s="142"/>
      <c r="K207" s="35" t="s">
        <v>17</v>
      </c>
      <c r="L207" s="63">
        <f>SUM(K203:K206)</f>
        <v>0</v>
      </c>
    </row>
    <row r="208" spans="1:12" ht="24.75" customHeight="1" x14ac:dyDescent="0.15">
      <c r="A208" s="37">
        <v>-2</v>
      </c>
      <c r="B208" s="87" t="s">
        <v>138</v>
      </c>
      <c r="C208" s="101">
        <v>1</v>
      </c>
      <c r="D208" s="127" t="s">
        <v>11</v>
      </c>
      <c r="E208" s="52"/>
      <c r="F208" s="16">
        <f>C208*E208</f>
        <v>0</v>
      </c>
      <c r="G208" s="55"/>
      <c r="H208" s="24"/>
      <c r="I208" s="170"/>
      <c r="J208" s="142"/>
      <c r="K208" s="16"/>
      <c r="L208" s="20"/>
    </row>
    <row r="209" spans="1:12" ht="24.75" customHeight="1" x14ac:dyDescent="0.15">
      <c r="A209" s="37"/>
      <c r="B209" s="160" t="s">
        <v>139</v>
      </c>
      <c r="C209" s="126"/>
      <c r="D209" s="127"/>
      <c r="E209" s="89"/>
      <c r="F209" s="128"/>
      <c r="G209" s="87" t="s">
        <v>142</v>
      </c>
      <c r="H209" s="60">
        <v>1</v>
      </c>
      <c r="I209" s="164" t="s">
        <v>136</v>
      </c>
      <c r="J209" s="142"/>
      <c r="K209" s="128"/>
      <c r="L209" s="142"/>
    </row>
    <row r="210" spans="1:12" ht="24.75" customHeight="1" x14ac:dyDescent="0.15">
      <c r="A210" s="37"/>
      <c r="B210" s="160" t="s">
        <v>141</v>
      </c>
      <c r="C210" s="126"/>
      <c r="D210" s="127"/>
      <c r="E210" s="89"/>
      <c r="F210" s="128"/>
      <c r="G210" s="87" t="s">
        <v>146</v>
      </c>
      <c r="H210" s="60">
        <v>1</v>
      </c>
      <c r="I210" s="164" t="s">
        <v>147</v>
      </c>
      <c r="J210" s="142"/>
      <c r="K210" s="128"/>
      <c r="L210" s="36"/>
    </row>
    <row r="211" spans="1:12" ht="24.75" customHeight="1" x14ac:dyDescent="0.15">
      <c r="A211" s="37"/>
      <c r="B211" s="96" t="s">
        <v>143</v>
      </c>
      <c r="C211" s="126"/>
      <c r="D211" s="127"/>
      <c r="E211" s="89"/>
      <c r="F211" s="128"/>
      <c r="G211" s="87" t="s">
        <v>140</v>
      </c>
      <c r="H211" s="60">
        <v>3</v>
      </c>
      <c r="I211" s="164" t="s">
        <v>136</v>
      </c>
      <c r="J211" s="142"/>
      <c r="K211" s="128"/>
      <c r="L211" s="36"/>
    </row>
    <row r="212" spans="1:12" ht="24.75" customHeight="1" x14ac:dyDescent="0.15">
      <c r="A212" s="37"/>
      <c r="B212" s="96"/>
      <c r="C212" s="126"/>
      <c r="D212" s="127"/>
      <c r="E212" s="89"/>
      <c r="F212" s="128"/>
      <c r="G212" s="87" t="s">
        <v>144</v>
      </c>
      <c r="H212" s="60">
        <v>1</v>
      </c>
      <c r="I212" s="164" t="s">
        <v>136</v>
      </c>
      <c r="J212" s="142"/>
      <c r="K212" s="128"/>
      <c r="L212" s="36"/>
    </row>
    <row r="213" spans="1:12" ht="24.75" customHeight="1" x14ac:dyDescent="0.15">
      <c r="A213" s="37"/>
      <c r="B213" s="96"/>
      <c r="C213" s="126"/>
      <c r="D213" s="127"/>
      <c r="E213" s="89"/>
      <c r="F213" s="128"/>
      <c r="G213" s="87" t="s">
        <v>145</v>
      </c>
      <c r="H213" s="60">
        <v>1</v>
      </c>
      <c r="I213" s="164" t="s">
        <v>136</v>
      </c>
      <c r="J213" s="142"/>
      <c r="K213" s="128"/>
      <c r="L213" s="36"/>
    </row>
    <row r="214" spans="1:12" ht="24.75" customHeight="1" x14ac:dyDescent="0.15">
      <c r="A214" s="37"/>
      <c r="B214" s="96"/>
      <c r="C214" s="126"/>
      <c r="D214" s="127"/>
      <c r="E214" s="89"/>
      <c r="F214" s="128"/>
      <c r="G214" s="87" t="s">
        <v>170</v>
      </c>
      <c r="H214" s="60">
        <v>1</v>
      </c>
      <c r="I214" s="164" t="s">
        <v>11</v>
      </c>
      <c r="J214" s="142"/>
      <c r="K214" s="128"/>
      <c r="L214" s="36"/>
    </row>
    <row r="215" spans="1:12" ht="24.75" customHeight="1" x14ac:dyDescent="0.15">
      <c r="A215" s="37"/>
      <c r="B215" s="96"/>
      <c r="C215" s="126"/>
      <c r="D215" s="127"/>
      <c r="E215" s="89"/>
      <c r="F215" s="128"/>
      <c r="G215" s="87"/>
      <c r="H215" s="60"/>
      <c r="I215" s="164"/>
      <c r="J215" s="142"/>
      <c r="K215" s="35" t="s">
        <v>17</v>
      </c>
      <c r="L215" s="36">
        <f>SUM(K208:K214)</f>
        <v>0</v>
      </c>
    </row>
    <row r="216" spans="1:12" ht="24.75" customHeight="1" x14ac:dyDescent="0.15">
      <c r="A216" s="37">
        <v>-3</v>
      </c>
      <c r="B216" s="85" t="s">
        <v>148</v>
      </c>
      <c r="C216" s="153">
        <v>2</v>
      </c>
      <c r="D216" s="97" t="s">
        <v>19</v>
      </c>
      <c r="E216" s="16"/>
      <c r="F216" s="6">
        <f>C216*E216</f>
        <v>0</v>
      </c>
      <c r="G216" s="75"/>
      <c r="H216" s="79"/>
      <c r="I216" s="170"/>
      <c r="J216" s="142"/>
      <c r="K216" s="16">
        <f>F216</f>
        <v>0</v>
      </c>
      <c r="L216" s="78"/>
    </row>
    <row r="217" spans="1:12" ht="24.75" customHeight="1" x14ac:dyDescent="0.15">
      <c r="A217" s="37"/>
      <c r="B217" s="75"/>
      <c r="C217" s="76"/>
      <c r="D217" s="129"/>
      <c r="E217" s="143"/>
      <c r="F217" s="6"/>
      <c r="G217" s="85" t="s">
        <v>42</v>
      </c>
      <c r="H217" s="76">
        <v>1</v>
      </c>
      <c r="I217" s="170" t="s">
        <v>11</v>
      </c>
      <c r="J217" s="142"/>
      <c r="K217" s="16"/>
      <c r="L217" s="63"/>
    </row>
    <row r="218" spans="1:12" ht="24.75" customHeight="1" x14ac:dyDescent="0.15">
      <c r="A218" s="37"/>
      <c r="B218" s="75"/>
      <c r="C218" s="79"/>
      <c r="D218" s="80"/>
      <c r="E218" s="78"/>
      <c r="F218" s="6"/>
      <c r="G218" s="75"/>
      <c r="H218" s="79"/>
      <c r="I218" s="163"/>
      <c r="J218" s="142"/>
      <c r="K218" s="609" t="s">
        <v>17</v>
      </c>
      <c r="L218" s="78">
        <f>SUM(K216:K217)</f>
        <v>0</v>
      </c>
    </row>
    <row r="219" spans="1:12" ht="24.75" customHeight="1" x14ac:dyDescent="0.15">
      <c r="A219" s="37"/>
      <c r="B219" s="119" t="s">
        <v>149</v>
      </c>
      <c r="C219" s="101"/>
      <c r="D219" s="56"/>
      <c r="E219" s="52"/>
      <c r="F219" s="16"/>
      <c r="G219" s="144"/>
      <c r="H219" s="24"/>
      <c r="I219" s="163"/>
      <c r="J219" s="142"/>
      <c r="K219" s="36">
        <f>SUM(L203:L218)</f>
        <v>0</v>
      </c>
      <c r="L219" s="90"/>
    </row>
    <row r="220" spans="1:12" ht="24.75" customHeight="1" thickBot="1" x14ac:dyDescent="0.2">
      <c r="A220" s="37"/>
      <c r="B220" s="140"/>
      <c r="C220" s="76"/>
      <c r="D220" s="77"/>
      <c r="E220" s="78"/>
      <c r="F220" s="6"/>
      <c r="G220" s="83"/>
      <c r="H220" s="79"/>
      <c r="I220" s="168"/>
      <c r="J220" s="142"/>
      <c r="K220" s="610"/>
      <c r="L220" s="63"/>
    </row>
    <row r="221" spans="1:12" ht="24.75" customHeight="1" thickBot="1" x14ac:dyDescent="0.2">
      <c r="A221" s="146"/>
      <c r="B221" s="147" t="s">
        <v>150</v>
      </c>
      <c r="C221" s="76"/>
      <c r="D221" s="77"/>
      <c r="E221" s="78"/>
      <c r="F221" s="6"/>
      <c r="G221" s="75"/>
      <c r="H221" s="79"/>
      <c r="I221" s="170"/>
      <c r="J221" s="606"/>
      <c r="K221" s="611">
        <f>SUM(K55+K121+K160+K197+K219)</f>
        <v>0</v>
      </c>
      <c r="L221" s="141"/>
    </row>
  </sheetData>
  <mergeCells count="6">
    <mergeCell ref="H1:J1"/>
    <mergeCell ref="C1:D1"/>
    <mergeCell ref="C78:D78"/>
    <mergeCell ref="E86:F86"/>
    <mergeCell ref="E97:F97"/>
    <mergeCell ref="E91:F91"/>
  </mergeCells>
  <phoneticPr fontId="4"/>
  <conditionalFormatting sqref="F1:F68 F72:F90 K80:K101 F92:F115 L112:L123 K116:K122 F119:F221 K126:L127 K131:L132 K134 K135:L136 K141:L142 K152:L153 K157:L176 J177 L177 K178:L217 K218 K219:L220 K220:K221">
    <cfRule type="cellIs" dxfId="57" priority="18" stopIfTrue="1" operator="equal">
      <formula>0</formula>
    </cfRule>
  </conditionalFormatting>
  <conditionalFormatting sqref="K1:K9 L1:L14 K23:K24 K26 L55:L62 L64 L66:L68 K70:L71 L72:L77 L99:L100 L103:L109 K112:K114 L210:L214">
    <cfRule type="cellIs" dxfId="56" priority="26" stopIfTrue="1" operator="equal">
      <formula>0</formula>
    </cfRule>
  </conditionalFormatting>
  <conditionalFormatting sqref="K11:K14 K19:K21 L19:L26">
    <cfRule type="cellIs" dxfId="55" priority="20" stopIfTrue="1" operator="equal">
      <formula>0</formula>
    </cfRule>
  </conditionalFormatting>
  <conditionalFormatting sqref="K29:K41">
    <cfRule type="cellIs" dxfId="54" priority="14" stopIfTrue="1" operator="equal">
      <formula>0</formula>
    </cfRule>
  </conditionalFormatting>
  <conditionalFormatting sqref="K43:K46">
    <cfRule type="cellIs" dxfId="53" priority="13" stopIfTrue="1" operator="equal">
      <formula>0</formula>
    </cfRule>
  </conditionalFormatting>
  <conditionalFormatting sqref="K55:K69">
    <cfRule type="cellIs" dxfId="52" priority="11" stopIfTrue="1" operator="equal">
      <formula>0</formula>
    </cfRule>
  </conditionalFormatting>
  <conditionalFormatting sqref="K72:K78">
    <cfRule type="cellIs" dxfId="51" priority="10" stopIfTrue="1" operator="equal">
      <formula>0</formula>
    </cfRule>
  </conditionalFormatting>
  <conditionalFormatting sqref="K103:K110">
    <cfRule type="cellIs" dxfId="50" priority="9" stopIfTrue="1" operator="equal">
      <formula>0</formula>
    </cfRule>
  </conditionalFormatting>
  <conditionalFormatting sqref="K124:K125">
    <cfRule type="cellIs" dxfId="49" priority="1" stopIfTrue="1" operator="equal">
      <formula>0</formula>
    </cfRule>
  </conditionalFormatting>
  <conditionalFormatting sqref="K129:K130">
    <cfRule type="cellIs" dxfId="48" priority="2" stopIfTrue="1" operator="equal">
      <formula>0</formula>
    </cfRule>
  </conditionalFormatting>
  <conditionalFormatting sqref="K138:K140">
    <cfRule type="cellIs" dxfId="47" priority="5" stopIfTrue="1" operator="equal">
      <formula>0</formula>
    </cfRule>
  </conditionalFormatting>
  <conditionalFormatting sqref="K145:K151">
    <cfRule type="cellIs" dxfId="46" priority="6" stopIfTrue="1" operator="equal">
      <formula>0</formula>
    </cfRule>
  </conditionalFormatting>
  <conditionalFormatting sqref="K155:K156">
    <cfRule type="cellIs" dxfId="45" priority="7" stopIfTrue="1" operator="equal">
      <formula>0</formula>
    </cfRule>
  </conditionalFormatting>
  <conditionalFormatting sqref="K197:K200">
    <cfRule type="cellIs" dxfId="44" priority="16" stopIfTrue="1" operator="equal">
      <formula>0</formula>
    </cfRule>
  </conditionalFormatting>
  <conditionalFormatting sqref="K47:L48 L49 K50:L54">
    <cfRule type="cellIs" dxfId="43" priority="12" stopIfTrue="1" operator="equal">
      <formula>0</formula>
    </cfRule>
  </conditionalFormatting>
  <conditionalFormatting sqref="L28:L46">
    <cfRule type="cellIs" dxfId="42" priority="21" stopIfTrue="1" operator="equal">
      <formula>0</formula>
    </cfRule>
  </conditionalFormatting>
  <conditionalFormatting sqref="L80:L96 K97:L98">
    <cfRule type="cellIs" dxfId="41" priority="17" stopIfTrue="1" operator="equal">
      <formula>0</formula>
    </cfRule>
  </conditionalFormatting>
  <conditionalFormatting sqref="L128 L133 L137 L143:L144 L154">
    <cfRule type="cellIs" dxfId="40" priority="19" stopIfTrue="1" operator="equal">
      <formula>0</formula>
    </cfRule>
  </conditionalFormatting>
  <pageMargins left="0.23622047244094491" right="0.23622047244094491" top="0.74803149606299213" bottom="0.74803149606299213" header="0.31496062992125984" footer="0.31496062992125984"/>
  <pageSetup paperSize="9" orientation="landscape" r:id="rId1"/>
  <headerFooter alignWithMargins="0">
    <oddHeader>&amp;C&amp;14内訳書
&amp;R&amp;12&amp;P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7B759-898D-4E4F-8F09-EEA7838EB6D9}">
  <dimension ref="A1:N281"/>
  <sheetViews>
    <sheetView showZeros="0" view="pageBreakPreview" zoomScale="90" zoomScaleNormal="80" zoomScaleSheetLayoutView="90" zoomScalePageLayoutView="50" workbookViewId="0">
      <selection activeCell="E254" sqref="E254"/>
    </sheetView>
  </sheetViews>
  <sheetFormatPr defaultColWidth="9" defaultRowHeight="13.5" x14ac:dyDescent="0.15"/>
  <cols>
    <col min="1" max="1" width="5.625" style="388" customWidth="1"/>
    <col min="2" max="2" width="55.625" style="388" customWidth="1"/>
    <col min="3" max="3" width="8.5" style="388" customWidth="1"/>
    <col min="4" max="4" width="10.625" style="388" customWidth="1"/>
    <col min="5" max="5" width="12.5" style="388" customWidth="1"/>
    <col min="6" max="6" width="24.625" style="388" customWidth="1"/>
    <col min="7" max="7" width="5.875" style="388" customWidth="1"/>
    <col min="8" max="8" width="3.625" style="388" customWidth="1"/>
    <col min="9" max="9" width="8.625" style="388" customWidth="1"/>
    <col min="10" max="13" width="12.625" style="388" customWidth="1"/>
    <col min="14" max="16384" width="9" style="388"/>
  </cols>
  <sheetData>
    <row r="1" spans="1:13" ht="27" customHeight="1" x14ac:dyDescent="0.15">
      <c r="A1" s="194"/>
      <c r="B1" s="195" t="s">
        <v>0</v>
      </c>
      <c r="C1" s="196" t="s">
        <v>189</v>
      </c>
      <c r="D1" s="197" t="s">
        <v>2</v>
      </c>
      <c r="E1" s="197" t="s">
        <v>5</v>
      </c>
      <c r="F1" s="198" t="s">
        <v>190</v>
      </c>
      <c r="G1" s="692" t="s">
        <v>1</v>
      </c>
      <c r="H1" s="693"/>
      <c r="I1" s="197" t="s">
        <v>2</v>
      </c>
      <c r="J1" s="197" t="s">
        <v>5</v>
      </c>
      <c r="K1" s="200" t="s">
        <v>6</v>
      </c>
      <c r="L1" s="386" t="s">
        <v>191</v>
      </c>
      <c r="M1" s="387"/>
    </row>
    <row r="2" spans="1:13" ht="27" customHeight="1" x14ac:dyDescent="0.15">
      <c r="A2" s="201" t="s">
        <v>8</v>
      </c>
      <c r="B2" s="202" t="s">
        <v>192</v>
      </c>
      <c r="C2" s="389">
        <v>34</v>
      </c>
      <c r="D2" s="203"/>
      <c r="E2" s="203">
        <f xml:space="preserve"> J2</f>
        <v>0</v>
      </c>
      <c r="F2" s="204"/>
      <c r="G2" s="205"/>
      <c r="H2" s="206"/>
      <c r="I2" s="203"/>
      <c r="J2" s="207">
        <f>C2*D2</f>
        <v>0</v>
      </c>
      <c r="K2" s="208"/>
      <c r="L2" s="390"/>
      <c r="M2" s="391"/>
    </row>
    <row r="3" spans="1:13" ht="27" customHeight="1" x14ac:dyDescent="0.15">
      <c r="A3" s="209">
        <v>1</v>
      </c>
      <c r="B3" s="210" t="s">
        <v>193</v>
      </c>
      <c r="C3" s="211"/>
      <c r="D3" s="211"/>
      <c r="E3" s="197"/>
      <c r="F3" s="212" t="s">
        <v>194</v>
      </c>
      <c r="G3" s="205">
        <v>6</v>
      </c>
      <c r="H3" s="206" t="s">
        <v>30</v>
      </c>
      <c r="I3" s="203"/>
      <c r="J3" s="207">
        <f t="shared" ref="J3:J25" si="0">G3*I3</f>
        <v>0</v>
      </c>
      <c r="K3" s="208"/>
      <c r="L3" s="392"/>
      <c r="M3" s="391"/>
    </row>
    <row r="4" spans="1:13" ht="27" customHeight="1" x14ac:dyDescent="0.15">
      <c r="A4" s="209"/>
      <c r="B4" s="210" t="s">
        <v>195</v>
      </c>
      <c r="C4" s="213"/>
      <c r="D4" s="203"/>
      <c r="E4" s="203"/>
      <c r="F4" s="212" t="s">
        <v>196</v>
      </c>
      <c r="G4" s="205">
        <v>30</v>
      </c>
      <c r="H4" s="206" t="s">
        <v>197</v>
      </c>
      <c r="I4" s="203"/>
      <c r="J4" s="207">
        <f t="shared" si="0"/>
        <v>0</v>
      </c>
      <c r="K4" s="208"/>
      <c r="L4" s="392"/>
      <c r="M4" s="214"/>
    </row>
    <row r="5" spans="1:13" ht="27" customHeight="1" x14ac:dyDescent="0.15">
      <c r="A5" s="209"/>
      <c r="B5" s="210" t="s">
        <v>198</v>
      </c>
      <c r="C5" s="213"/>
      <c r="D5" s="203"/>
      <c r="E5" s="203"/>
      <c r="F5" s="212" t="s">
        <v>199</v>
      </c>
      <c r="G5" s="205">
        <v>24</v>
      </c>
      <c r="H5" s="206" t="s">
        <v>197</v>
      </c>
      <c r="I5" s="203"/>
      <c r="J5" s="207">
        <f t="shared" si="0"/>
        <v>0</v>
      </c>
      <c r="K5" s="208"/>
      <c r="L5" s="392"/>
      <c r="M5" s="391"/>
    </row>
    <row r="6" spans="1:13" ht="27" customHeight="1" x14ac:dyDescent="0.15">
      <c r="A6" s="209"/>
      <c r="B6" s="210" t="s">
        <v>200</v>
      </c>
      <c r="C6" s="213"/>
      <c r="D6" s="203"/>
      <c r="E6" s="203"/>
      <c r="F6" s="212" t="s">
        <v>201</v>
      </c>
      <c r="G6" s="205">
        <v>6</v>
      </c>
      <c r="H6" s="206" t="s">
        <v>197</v>
      </c>
      <c r="I6" s="203"/>
      <c r="J6" s="207">
        <f t="shared" si="0"/>
        <v>0</v>
      </c>
      <c r="K6" s="208"/>
      <c r="L6" s="392"/>
      <c r="M6" s="391"/>
    </row>
    <row r="7" spans="1:13" ht="27" customHeight="1" x14ac:dyDescent="0.15">
      <c r="A7" s="209"/>
      <c r="B7" s="210" t="s">
        <v>202</v>
      </c>
      <c r="C7" s="213"/>
      <c r="D7" s="203"/>
      <c r="E7" s="203"/>
      <c r="F7" s="393" t="s">
        <v>203</v>
      </c>
      <c r="G7" s="215">
        <v>12</v>
      </c>
      <c r="H7" s="206" t="s">
        <v>197</v>
      </c>
      <c r="I7" s="203"/>
      <c r="J7" s="207">
        <f t="shared" si="0"/>
        <v>0</v>
      </c>
      <c r="K7" s="208"/>
      <c r="L7" s="392"/>
      <c r="M7" s="391"/>
    </row>
    <row r="8" spans="1:13" ht="27" customHeight="1" x14ac:dyDescent="0.15">
      <c r="A8" s="209"/>
      <c r="B8" s="210"/>
      <c r="C8" s="213"/>
      <c r="D8" s="203"/>
      <c r="E8" s="203"/>
      <c r="F8" s="393" t="s">
        <v>204</v>
      </c>
      <c r="G8" s="205">
        <v>6</v>
      </c>
      <c r="H8" s="206" t="s">
        <v>197</v>
      </c>
      <c r="I8" s="216"/>
      <c r="J8" s="207">
        <f t="shared" si="0"/>
        <v>0</v>
      </c>
      <c r="K8" s="208"/>
      <c r="L8" s="392"/>
      <c r="M8" s="391"/>
    </row>
    <row r="9" spans="1:13" ht="27" customHeight="1" x14ac:dyDescent="0.15">
      <c r="A9" s="209"/>
      <c r="B9" s="210"/>
      <c r="C9" s="213"/>
      <c r="D9" s="203"/>
      <c r="E9" s="217"/>
      <c r="F9" s="394" t="s">
        <v>205</v>
      </c>
      <c r="G9" s="205">
        <v>6</v>
      </c>
      <c r="H9" s="206" t="s">
        <v>206</v>
      </c>
      <c r="I9" s="203"/>
      <c r="J9" s="207">
        <f t="shared" si="0"/>
        <v>0</v>
      </c>
      <c r="K9" s="208"/>
      <c r="L9" s="392"/>
      <c r="M9" s="391"/>
    </row>
    <row r="10" spans="1:13" ht="27" customHeight="1" x14ac:dyDescent="0.15">
      <c r="A10" s="209"/>
      <c r="B10" s="210"/>
      <c r="C10" s="213"/>
      <c r="D10" s="203"/>
      <c r="E10" s="203"/>
      <c r="F10" s="394" t="s">
        <v>207</v>
      </c>
      <c r="G10" s="205">
        <v>10</v>
      </c>
      <c r="H10" s="206" t="s">
        <v>206</v>
      </c>
      <c r="I10" s="203"/>
      <c r="J10" s="207">
        <f t="shared" si="0"/>
        <v>0</v>
      </c>
      <c r="K10" s="208"/>
      <c r="L10" s="392"/>
      <c r="M10" s="391"/>
    </row>
    <row r="11" spans="1:13" ht="27" customHeight="1" x14ac:dyDescent="0.15">
      <c r="A11" s="218"/>
      <c r="B11" s="210"/>
      <c r="C11" s="219"/>
      <c r="D11" s="216"/>
      <c r="E11" s="216"/>
      <c r="F11" s="395" t="s">
        <v>208</v>
      </c>
      <c r="G11" s="205">
        <v>12</v>
      </c>
      <c r="H11" s="206" t="s">
        <v>206</v>
      </c>
      <c r="I11" s="203"/>
      <c r="J11" s="207">
        <f t="shared" si="0"/>
        <v>0</v>
      </c>
      <c r="K11" s="208"/>
      <c r="L11" s="396"/>
      <c r="M11" s="391"/>
    </row>
    <row r="12" spans="1:13" ht="27" customHeight="1" x14ac:dyDescent="0.15">
      <c r="A12" s="218"/>
      <c r="B12" s="210"/>
      <c r="C12" s="219"/>
      <c r="D12" s="216"/>
      <c r="E12" s="216"/>
      <c r="F12" s="393" t="s">
        <v>209</v>
      </c>
      <c r="G12" s="205">
        <v>12</v>
      </c>
      <c r="H12" s="206" t="s">
        <v>206</v>
      </c>
      <c r="I12" s="203"/>
      <c r="J12" s="207">
        <f t="shared" si="0"/>
        <v>0</v>
      </c>
      <c r="K12" s="208"/>
      <c r="L12" s="396"/>
      <c r="M12" s="391"/>
    </row>
    <row r="13" spans="1:13" ht="27" customHeight="1" x14ac:dyDescent="0.15">
      <c r="A13" s="218"/>
      <c r="B13" s="210"/>
      <c r="C13" s="219"/>
      <c r="D13" s="216"/>
      <c r="E13" s="216"/>
      <c r="F13" s="394" t="s">
        <v>210</v>
      </c>
      <c r="G13" s="205">
        <v>5</v>
      </c>
      <c r="H13" s="206" t="s">
        <v>206</v>
      </c>
      <c r="I13" s="203"/>
      <c r="J13" s="207">
        <f t="shared" si="0"/>
        <v>0</v>
      </c>
      <c r="K13" s="208"/>
      <c r="L13" s="392"/>
      <c r="M13" s="391"/>
    </row>
    <row r="14" spans="1:13" ht="27" customHeight="1" x14ac:dyDescent="0.15">
      <c r="A14" s="218"/>
      <c r="B14" s="210"/>
      <c r="C14" s="219"/>
      <c r="D14" s="216"/>
      <c r="E14" s="216"/>
      <c r="F14" s="397" t="s">
        <v>211</v>
      </c>
      <c r="G14" s="215">
        <v>12</v>
      </c>
      <c r="H14" s="206" t="s">
        <v>206</v>
      </c>
      <c r="I14" s="216"/>
      <c r="J14" s="207">
        <f t="shared" si="0"/>
        <v>0</v>
      </c>
      <c r="K14" s="208"/>
      <c r="L14" s="392"/>
      <c r="M14" s="391"/>
    </row>
    <row r="15" spans="1:13" ht="27" customHeight="1" x14ac:dyDescent="0.15">
      <c r="A15" s="218"/>
      <c r="B15" s="210"/>
      <c r="C15" s="219"/>
      <c r="D15" s="216"/>
      <c r="E15" s="216"/>
      <c r="F15" s="397" t="s">
        <v>212</v>
      </c>
      <c r="G15" s="205">
        <v>6</v>
      </c>
      <c r="H15" s="206" t="s">
        <v>197</v>
      </c>
      <c r="I15" s="216"/>
      <c r="J15" s="207">
        <f t="shared" si="0"/>
        <v>0</v>
      </c>
      <c r="K15" s="208"/>
      <c r="L15" s="392"/>
      <c r="M15" s="391"/>
    </row>
    <row r="16" spans="1:13" ht="27" customHeight="1" x14ac:dyDescent="0.15">
      <c r="A16" s="218"/>
      <c r="B16" s="210"/>
      <c r="C16" s="219"/>
      <c r="D16" s="216"/>
      <c r="E16" s="216"/>
      <c r="F16" s="395" t="s">
        <v>213</v>
      </c>
      <c r="G16" s="205">
        <v>6</v>
      </c>
      <c r="H16" s="206" t="s">
        <v>197</v>
      </c>
      <c r="I16" s="203"/>
      <c r="J16" s="207">
        <f t="shared" si="0"/>
        <v>0</v>
      </c>
      <c r="K16" s="208"/>
      <c r="L16" s="392"/>
      <c r="M16" s="391"/>
    </row>
    <row r="17" spans="1:13" ht="27" customHeight="1" x14ac:dyDescent="0.15">
      <c r="A17" s="218"/>
      <c r="B17" s="210"/>
      <c r="C17" s="219"/>
      <c r="D17" s="216"/>
      <c r="E17" s="216"/>
      <c r="F17" s="204" t="s">
        <v>214</v>
      </c>
      <c r="G17" s="205">
        <v>6</v>
      </c>
      <c r="H17" s="206" t="s">
        <v>197</v>
      </c>
      <c r="I17" s="203"/>
      <c r="J17" s="207">
        <f t="shared" si="0"/>
        <v>0</v>
      </c>
      <c r="K17" s="208"/>
      <c r="L17" s="392"/>
      <c r="M17" s="391"/>
    </row>
    <row r="18" spans="1:13" ht="27" customHeight="1" x14ac:dyDescent="0.15">
      <c r="A18" s="218"/>
      <c r="B18" s="210"/>
      <c r="C18" s="219"/>
      <c r="D18" s="216"/>
      <c r="E18" s="216"/>
      <c r="F18" s="204" t="s">
        <v>215</v>
      </c>
      <c r="G18" s="8">
        <v>6</v>
      </c>
      <c r="H18" s="206" t="s">
        <v>197</v>
      </c>
      <c r="I18" s="203"/>
      <c r="J18" s="207">
        <f t="shared" si="0"/>
        <v>0</v>
      </c>
      <c r="K18" s="208"/>
      <c r="L18" s="392"/>
      <c r="M18" s="391"/>
    </row>
    <row r="19" spans="1:13" ht="27" customHeight="1" x14ac:dyDescent="0.15">
      <c r="A19" s="218"/>
      <c r="B19" s="210"/>
      <c r="C19" s="219"/>
      <c r="D19" s="216"/>
      <c r="E19" s="216"/>
      <c r="F19" s="394" t="s">
        <v>216</v>
      </c>
      <c r="G19" s="205">
        <v>6</v>
      </c>
      <c r="H19" s="206" t="s">
        <v>217</v>
      </c>
      <c r="I19" s="203"/>
      <c r="J19" s="207">
        <f t="shared" si="0"/>
        <v>0</v>
      </c>
      <c r="K19" s="208"/>
      <c r="L19" s="392"/>
      <c r="M19" s="391"/>
    </row>
    <row r="20" spans="1:13" ht="27" customHeight="1" x14ac:dyDescent="0.15">
      <c r="A20" s="218"/>
      <c r="B20" s="210"/>
      <c r="C20" s="219"/>
      <c r="D20" s="216"/>
      <c r="E20" s="216"/>
      <c r="F20" s="394" t="s">
        <v>218</v>
      </c>
      <c r="G20" s="205">
        <v>1</v>
      </c>
      <c r="H20" s="206" t="s">
        <v>206</v>
      </c>
      <c r="I20" s="203"/>
      <c r="J20" s="207">
        <f t="shared" si="0"/>
        <v>0</v>
      </c>
      <c r="K20" s="208"/>
      <c r="L20" s="392"/>
      <c r="M20" s="391"/>
    </row>
    <row r="21" spans="1:13" ht="27" customHeight="1" x14ac:dyDescent="0.15">
      <c r="A21" s="218"/>
      <c r="B21" s="210"/>
      <c r="C21" s="219"/>
      <c r="D21" s="216"/>
      <c r="E21" s="216"/>
      <c r="F21" s="204" t="s">
        <v>219</v>
      </c>
      <c r="G21" s="205">
        <v>6</v>
      </c>
      <c r="H21" s="206" t="s">
        <v>206</v>
      </c>
      <c r="I21" s="203"/>
      <c r="J21" s="207">
        <f t="shared" si="0"/>
        <v>0</v>
      </c>
      <c r="K21" s="208"/>
      <c r="L21" s="392"/>
      <c r="M21" s="391"/>
    </row>
    <row r="22" spans="1:13" ht="27" customHeight="1" x14ac:dyDescent="0.15">
      <c r="A22" s="218"/>
      <c r="B22" s="210"/>
      <c r="C22" s="219"/>
      <c r="D22" s="216"/>
      <c r="E22" s="216"/>
      <c r="F22" s="204" t="s">
        <v>220</v>
      </c>
      <c r="G22" s="205">
        <v>24</v>
      </c>
      <c r="H22" s="206" t="s">
        <v>217</v>
      </c>
      <c r="I22" s="203"/>
      <c r="J22" s="207">
        <f t="shared" si="0"/>
        <v>0</v>
      </c>
      <c r="K22" s="208"/>
      <c r="L22" s="392"/>
      <c r="M22" s="391"/>
    </row>
    <row r="23" spans="1:13" ht="27" customHeight="1" x14ac:dyDescent="0.15">
      <c r="A23" s="218"/>
      <c r="B23" s="210"/>
      <c r="C23" s="219"/>
      <c r="D23" s="216"/>
      <c r="E23" s="216"/>
      <c r="F23" s="204" t="s">
        <v>221</v>
      </c>
      <c r="G23" s="205">
        <v>24</v>
      </c>
      <c r="H23" s="206" t="s">
        <v>217</v>
      </c>
      <c r="I23" s="203"/>
      <c r="J23" s="207">
        <f t="shared" si="0"/>
        <v>0</v>
      </c>
      <c r="K23" s="208"/>
      <c r="L23" s="392"/>
      <c r="M23" s="391"/>
    </row>
    <row r="24" spans="1:13" ht="27" customHeight="1" x14ac:dyDescent="0.15">
      <c r="A24" s="218"/>
      <c r="B24" s="210"/>
      <c r="C24" s="219"/>
      <c r="D24" s="216"/>
      <c r="E24" s="216"/>
      <c r="F24" s="204" t="s">
        <v>222</v>
      </c>
      <c r="G24" s="215">
        <v>2</v>
      </c>
      <c r="H24" s="220" t="s">
        <v>206</v>
      </c>
      <c r="I24" s="203"/>
      <c r="J24" s="207">
        <f t="shared" si="0"/>
        <v>0</v>
      </c>
      <c r="K24" s="208"/>
      <c r="L24" s="392"/>
      <c r="M24" s="391"/>
    </row>
    <row r="25" spans="1:13" ht="27" customHeight="1" x14ac:dyDescent="0.15">
      <c r="A25" s="218"/>
      <c r="B25" s="210"/>
      <c r="C25" s="219"/>
      <c r="D25" s="216"/>
      <c r="E25" s="216"/>
      <c r="F25" s="204" t="s">
        <v>223</v>
      </c>
      <c r="G25" s="215">
        <v>12</v>
      </c>
      <c r="H25" s="220" t="s">
        <v>206</v>
      </c>
      <c r="I25" s="203"/>
      <c r="J25" s="207">
        <f t="shared" si="0"/>
        <v>0</v>
      </c>
      <c r="K25" s="208"/>
      <c r="L25" s="392"/>
      <c r="M25" s="391"/>
    </row>
    <row r="26" spans="1:13" ht="27" customHeight="1" x14ac:dyDescent="0.15">
      <c r="A26" s="218"/>
      <c r="B26" s="210"/>
      <c r="C26" s="219"/>
      <c r="D26" s="216"/>
      <c r="E26" s="216"/>
      <c r="F26" s="204" t="s">
        <v>224</v>
      </c>
      <c r="G26" s="205">
        <v>1</v>
      </c>
      <c r="H26" s="206" t="s">
        <v>175</v>
      </c>
      <c r="I26" s="203"/>
      <c r="J26" s="207"/>
      <c r="K26" s="208"/>
      <c r="L26" s="392"/>
      <c r="M26" s="391"/>
    </row>
    <row r="27" spans="1:13" ht="27" customHeight="1" x14ac:dyDescent="0.15">
      <c r="A27" s="209"/>
      <c r="B27" s="210"/>
      <c r="C27" s="213"/>
      <c r="D27" s="203"/>
      <c r="E27" s="197"/>
      <c r="F27" s="221"/>
      <c r="G27" s="205"/>
      <c r="H27" s="206"/>
      <c r="I27" s="203"/>
      <c r="J27" s="222" t="s">
        <v>225</v>
      </c>
      <c r="K27" s="223">
        <f>SUM(J2:J26)</f>
        <v>0</v>
      </c>
      <c r="L27" s="398">
        <f>SUM(J3:J26)</f>
        <v>0</v>
      </c>
      <c r="M27" s="391"/>
    </row>
    <row r="28" spans="1:13" ht="27" customHeight="1" x14ac:dyDescent="0.15">
      <c r="A28" s="209"/>
      <c r="B28" s="224"/>
      <c r="C28" s="225"/>
      <c r="D28" s="203"/>
      <c r="E28" s="197"/>
      <c r="F28" s="226"/>
      <c r="G28" s="227"/>
      <c r="H28" s="228"/>
      <c r="I28" s="203"/>
      <c r="J28" s="229"/>
      <c r="K28" s="230"/>
      <c r="L28" s="390"/>
      <c r="M28" s="391"/>
    </row>
    <row r="29" spans="1:13" ht="27" customHeight="1" x14ac:dyDescent="0.15">
      <c r="A29" s="209">
        <v>2</v>
      </c>
      <c r="B29" s="210" t="s">
        <v>226</v>
      </c>
      <c r="C29" s="389">
        <v>10</v>
      </c>
      <c r="D29" s="203"/>
      <c r="E29" s="231">
        <f>J29</f>
        <v>0</v>
      </c>
      <c r="G29" s="205"/>
      <c r="H29" s="206"/>
      <c r="I29" s="203"/>
      <c r="J29" s="207">
        <f>SUM(C29*D29)</f>
        <v>0</v>
      </c>
      <c r="K29" s="230"/>
      <c r="L29" s="390"/>
      <c r="M29" s="391"/>
    </row>
    <row r="30" spans="1:13" ht="27" customHeight="1" x14ac:dyDescent="0.15">
      <c r="A30" s="209"/>
      <c r="B30" s="210" t="s">
        <v>227</v>
      </c>
      <c r="C30" s="213"/>
      <c r="D30" s="203"/>
      <c r="E30" s="197"/>
      <c r="F30" s="204" t="s">
        <v>228</v>
      </c>
      <c r="G30" s="205">
        <v>24</v>
      </c>
      <c r="H30" s="206" t="s">
        <v>217</v>
      </c>
      <c r="I30" s="203"/>
      <c r="J30" s="207">
        <f>G30*I30</f>
        <v>0</v>
      </c>
      <c r="K30" s="208"/>
      <c r="L30" s="392"/>
      <c r="M30" s="391"/>
    </row>
    <row r="31" spans="1:13" ht="27" customHeight="1" x14ac:dyDescent="0.15">
      <c r="A31" s="209"/>
      <c r="B31" s="210" t="s">
        <v>229</v>
      </c>
      <c r="C31" s="213"/>
      <c r="D31" s="203"/>
      <c r="E31" s="197"/>
      <c r="F31" s="399" t="s">
        <v>230</v>
      </c>
      <c r="G31" s="205">
        <v>1</v>
      </c>
      <c r="H31" s="206" t="s">
        <v>175</v>
      </c>
      <c r="I31" s="203"/>
      <c r="J31" s="207"/>
      <c r="K31" s="208"/>
      <c r="L31" s="392"/>
      <c r="M31" s="391"/>
    </row>
    <row r="32" spans="1:13" ht="27" customHeight="1" x14ac:dyDescent="0.15">
      <c r="A32" s="209"/>
      <c r="B32" s="224"/>
      <c r="C32" s="213"/>
      <c r="D32" s="203"/>
      <c r="E32" s="197"/>
      <c r="F32" s="221"/>
      <c r="G32" s="205"/>
      <c r="H32" s="206"/>
      <c r="I32" s="203"/>
      <c r="J32" s="222" t="s">
        <v>225</v>
      </c>
      <c r="K32" s="203">
        <f>SUM(J29:J31)</f>
        <v>0</v>
      </c>
      <c r="L32" s="398">
        <f>SUM(J30:J31)</f>
        <v>0</v>
      </c>
      <c r="M32" s="391"/>
    </row>
    <row r="33" spans="1:14" ht="27" customHeight="1" x14ac:dyDescent="0.15">
      <c r="A33" s="209"/>
      <c r="B33" s="224"/>
      <c r="C33" s="517"/>
      <c r="D33" s="518"/>
      <c r="E33" s="519"/>
      <c r="F33" s="520"/>
      <c r="G33" s="512"/>
      <c r="H33" s="513"/>
      <c r="I33" s="518"/>
      <c r="J33" s="515"/>
      <c r="K33" s="521"/>
      <c r="L33" s="400"/>
      <c r="M33" s="391"/>
    </row>
    <row r="34" spans="1:14" ht="27" customHeight="1" x14ac:dyDescent="0.15">
      <c r="A34" s="209">
        <v>3</v>
      </c>
      <c r="B34" s="233" t="s">
        <v>231</v>
      </c>
      <c r="C34" s="522">
        <v>4</v>
      </c>
      <c r="D34" s="518"/>
      <c r="E34" s="518">
        <f>J34</f>
        <v>0</v>
      </c>
      <c r="F34" s="520"/>
      <c r="G34" s="512"/>
      <c r="H34" s="513"/>
      <c r="I34" s="518"/>
      <c r="J34" s="523">
        <f>SUM(C34*D34)</f>
        <v>0</v>
      </c>
      <c r="K34" s="524"/>
      <c r="L34" s="392"/>
      <c r="N34" s="391"/>
    </row>
    <row r="35" spans="1:14" ht="39" customHeight="1" x14ac:dyDescent="0.15">
      <c r="A35" s="209"/>
      <c r="B35" s="204" t="s">
        <v>232</v>
      </c>
      <c r="C35" s="525"/>
      <c r="D35" s="526"/>
      <c r="E35" s="526"/>
      <c r="F35" s="520" t="s">
        <v>233</v>
      </c>
      <c r="G35" s="616">
        <v>4</v>
      </c>
      <c r="H35" s="527" t="s">
        <v>197</v>
      </c>
      <c r="I35" s="526"/>
      <c r="J35" s="523">
        <f t="shared" ref="J35:J39" si="1">G35*I35</f>
        <v>0</v>
      </c>
      <c r="K35" s="524"/>
      <c r="L35" s="392"/>
      <c r="M35" s="391"/>
    </row>
    <row r="36" spans="1:14" ht="39" customHeight="1" x14ac:dyDescent="0.15">
      <c r="A36" s="209"/>
      <c r="B36" s="204"/>
      <c r="C36" s="525"/>
      <c r="D36" s="526"/>
      <c r="E36" s="526"/>
      <c r="F36" s="520" t="s">
        <v>234</v>
      </c>
      <c r="G36" s="616">
        <v>4</v>
      </c>
      <c r="H36" s="513" t="s">
        <v>197</v>
      </c>
      <c r="I36" s="526"/>
      <c r="J36" s="523">
        <f t="shared" si="1"/>
        <v>0</v>
      </c>
      <c r="K36" s="524"/>
      <c r="L36" s="392"/>
      <c r="M36" s="391"/>
    </row>
    <row r="37" spans="1:14" ht="39" customHeight="1" x14ac:dyDescent="0.15">
      <c r="A37" s="209"/>
      <c r="B37" s="204"/>
      <c r="C37" s="525"/>
      <c r="D37" s="526"/>
      <c r="E37" s="526"/>
      <c r="F37" s="520" t="s">
        <v>235</v>
      </c>
      <c r="G37" s="616">
        <v>4</v>
      </c>
      <c r="H37" s="513" t="s">
        <v>217</v>
      </c>
      <c r="I37" s="526"/>
      <c r="J37" s="523">
        <f t="shared" si="1"/>
        <v>0</v>
      </c>
      <c r="K37" s="524"/>
      <c r="L37" s="392"/>
      <c r="M37" s="391"/>
    </row>
    <row r="38" spans="1:14" ht="39" customHeight="1" x14ac:dyDescent="0.15">
      <c r="A38" s="209"/>
      <c r="B38" s="204"/>
      <c r="C38" s="525"/>
      <c r="D38" s="526"/>
      <c r="E38" s="526"/>
      <c r="F38" s="528" t="s">
        <v>236</v>
      </c>
      <c r="G38" s="529">
        <v>2</v>
      </c>
      <c r="H38" s="513" t="s">
        <v>197</v>
      </c>
      <c r="I38" s="526"/>
      <c r="J38" s="523">
        <f t="shared" si="1"/>
        <v>0</v>
      </c>
      <c r="K38" s="524"/>
      <c r="L38" s="392"/>
      <c r="M38" s="391"/>
    </row>
    <row r="39" spans="1:14" ht="39" customHeight="1" x14ac:dyDescent="0.15">
      <c r="A39" s="209"/>
      <c r="B39" s="204"/>
      <c r="C39" s="525"/>
      <c r="D39" s="526"/>
      <c r="E39" s="526"/>
      <c r="F39" s="528" t="s">
        <v>237</v>
      </c>
      <c r="G39" s="529">
        <v>2</v>
      </c>
      <c r="H39" s="513" t="s">
        <v>197</v>
      </c>
      <c r="I39" s="526"/>
      <c r="J39" s="523">
        <f t="shared" si="1"/>
        <v>0</v>
      </c>
      <c r="K39" s="524"/>
      <c r="L39" s="392"/>
      <c r="M39" s="391"/>
    </row>
    <row r="40" spans="1:14" ht="27" customHeight="1" x14ac:dyDescent="0.15">
      <c r="A40" s="209"/>
      <c r="B40" s="204"/>
      <c r="C40" s="525"/>
      <c r="D40" s="526"/>
      <c r="E40" s="526"/>
      <c r="F40" s="530" t="s">
        <v>238</v>
      </c>
      <c r="G40" s="529">
        <v>1</v>
      </c>
      <c r="H40" s="527" t="s">
        <v>175</v>
      </c>
      <c r="I40" s="526"/>
      <c r="J40" s="523"/>
      <c r="K40" s="524"/>
      <c r="L40" s="392"/>
      <c r="M40" s="391"/>
    </row>
    <row r="41" spans="1:14" ht="27" customHeight="1" x14ac:dyDescent="0.15">
      <c r="A41" s="209"/>
      <c r="B41" s="224"/>
      <c r="C41" s="517"/>
      <c r="D41" s="518"/>
      <c r="E41" s="518"/>
      <c r="F41" s="520"/>
      <c r="G41" s="512"/>
      <c r="H41" s="513"/>
      <c r="I41" s="518"/>
      <c r="J41" s="515" t="s">
        <v>225</v>
      </c>
      <c r="K41" s="531">
        <f>SUM(J34:J40)</f>
        <v>0</v>
      </c>
      <c r="L41" s="398">
        <f>SUM(J35:J40)</f>
        <v>0</v>
      </c>
      <c r="M41" s="391"/>
    </row>
    <row r="42" spans="1:14" ht="27" customHeight="1" x14ac:dyDescent="0.15">
      <c r="A42" s="209"/>
      <c r="B42" s="224"/>
      <c r="C42" s="517"/>
      <c r="D42" s="518"/>
      <c r="E42" s="518"/>
      <c r="F42" s="520"/>
      <c r="G42" s="512"/>
      <c r="H42" s="513"/>
      <c r="I42" s="518"/>
      <c r="J42" s="515"/>
      <c r="K42" s="531"/>
      <c r="L42" s="390"/>
      <c r="M42" s="391"/>
    </row>
    <row r="43" spans="1:14" ht="27" customHeight="1" x14ac:dyDescent="0.15">
      <c r="A43" s="209">
        <v>4</v>
      </c>
      <c r="B43" s="210" t="s">
        <v>239</v>
      </c>
      <c r="C43" s="522">
        <v>14</v>
      </c>
      <c r="D43" s="518"/>
      <c r="E43" s="518">
        <f>C43*D43</f>
        <v>0</v>
      </c>
      <c r="F43" s="520"/>
      <c r="G43" s="532"/>
      <c r="H43" s="513"/>
      <c r="I43" s="526"/>
      <c r="J43" s="523">
        <f>C43*D43</f>
        <v>0</v>
      </c>
      <c r="K43" s="531"/>
      <c r="L43" s="401"/>
      <c r="M43" s="391"/>
    </row>
    <row r="44" spans="1:14" ht="27" customHeight="1" x14ac:dyDescent="0.15">
      <c r="A44" s="209"/>
      <c r="B44" s="402" t="s">
        <v>240</v>
      </c>
      <c r="C44" s="533"/>
      <c r="D44" s="534"/>
      <c r="E44" s="535"/>
      <c r="F44" s="536" t="s">
        <v>241</v>
      </c>
      <c r="G44" s="537">
        <v>6</v>
      </c>
      <c r="H44" s="513" t="s">
        <v>217</v>
      </c>
      <c r="I44" s="526"/>
      <c r="J44" s="523">
        <f t="shared" ref="J44:J50" si="2">G44*I44</f>
        <v>0</v>
      </c>
      <c r="K44" s="531"/>
      <c r="L44" s="401"/>
      <c r="M44" s="391"/>
    </row>
    <row r="45" spans="1:14" ht="27" customHeight="1" x14ac:dyDescent="0.15">
      <c r="A45" s="209"/>
      <c r="B45" s="402" t="s">
        <v>242</v>
      </c>
      <c r="C45" s="533"/>
      <c r="D45" s="534"/>
      <c r="E45" s="535"/>
      <c r="F45" s="536" t="s">
        <v>539</v>
      </c>
      <c r="G45" s="537">
        <v>6</v>
      </c>
      <c r="H45" s="538" t="s">
        <v>206</v>
      </c>
      <c r="I45" s="526"/>
      <c r="J45" s="523">
        <f t="shared" si="2"/>
        <v>0</v>
      </c>
      <c r="K45" s="531"/>
      <c r="L45" s="401"/>
      <c r="M45" s="391"/>
    </row>
    <row r="46" spans="1:14" ht="27" customHeight="1" x14ac:dyDescent="0.15">
      <c r="A46" s="209"/>
      <c r="B46" s="402"/>
      <c r="C46" s="533"/>
      <c r="D46" s="534"/>
      <c r="E46" s="535"/>
      <c r="F46" s="536" t="s">
        <v>243</v>
      </c>
      <c r="G46" s="537">
        <v>12</v>
      </c>
      <c r="H46" s="538" t="s">
        <v>206</v>
      </c>
      <c r="I46" s="526"/>
      <c r="J46" s="523">
        <f t="shared" si="2"/>
        <v>0</v>
      </c>
      <c r="K46" s="531"/>
      <c r="L46" s="401"/>
      <c r="M46" s="391"/>
    </row>
    <row r="47" spans="1:14" ht="27" customHeight="1" x14ac:dyDescent="0.15">
      <c r="A47" s="209"/>
      <c r="B47" s="402"/>
      <c r="C47" s="533"/>
      <c r="D47" s="534"/>
      <c r="E47" s="535"/>
      <c r="F47" s="536" t="s">
        <v>244</v>
      </c>
      <c r="G47" s="537"/>
      <c r="H47" s="19" t="s">
        <v>245</v>
      </c>
      <c r="I47" s="526"/>
      <c r="J47" s="523">
        <f t="shared" si="2"/>
        <v>0</v>
      </c>
      <c r="K47" s="531"/>
      <c r="L47" s="401"/>
      <c r="M47" s="391"/>
    </row>
    <row r="48" spans="1:14" ht="27" customHeight="1" x14ac:dyDescent="0.15">
      <c r="A48" s="209"/>
      <c r="B48" s="402"/>
      <c r="C48" s="533"/>
      <c r="D48" s="534"/>
      <c r="E48" s="535"/>
      <c r="F48" s="536" t="s">
        <v>246</v>
      </c>
      <c r="G48" s="537"/>
      <c r="H48" s="19" t="s">
        <v>245</v>
      </c>
      <c r="I48" s="526"/>
      <c r="J48" s="523">
        <f t="shared" si="2"/>
        <v>0</v>
      </c>
      <c r="K48" s="531"/>
      <c r="L48" s="401"/>
      <c r="M48" s="391"/>
    </row>
    <row r="49" spans="1:13" ht="27" customHeight="1" x14ac:dyDescent="0.15">
      <c r="A49" s="209"/>
      <c r="B49" s="409"/>
      <c r="C49" s="403"/>
      <c r="D49" s="404"/>
      <c r="E49" s="405"/>
      <c r="F49" s="406" t="s">
        <v>247</v>
      </c>
      <c r="G49" s="407"/>
      <c r="H49" s="5" t="s">
        <v>245</v>
      </c>
      <c r="I49" s="216"/>
      <c r="J49" s="207">
        <f t="shared" si="2"/>
        <v>0</v>
      </c>
      <c r="K49" s="223"/>
      <c r="L49" s="401"/>
      <c r="M49" s="391"/>
    </row>
    <row r="50" spans="1:13" ht="27" customHeight="1" x14ac:dyDescent="0.15">
      <c r="A50" s="209"/>
      <c r="B50" s="409"/>
      <c r="C50" s="403"/>
      <c r="D50" s="404"/>
      <c r="E50" s="405"/>
      <c r="F50" s="406" t="s">
        <v>248</v>
      </c>
      <c r="G50" s="407"/>
      <c r="H50" s="5" t="s">
        <v>245</v>
      </c>
      <c r="I50" s="216"/>
      <c r="J50" s="207">
        <f t="shared" si="2"/>
        <v>0</v>
      </c>
      <c r="K50" s="223"/>
      <c r="L50" s="401"/>
      <c r="M50" s="391"/>
    </row>
    <row r="51" spans="1:13" ht="27" customHeight="1" x14ac:dyDescent="0.15">
      <c r="A51" s="209"/>
      <c r="B51" s="233"/>
      <c r="C51" s="213"/>
      <c r="D51" s="203"/>
      <c r="E51" s="197"/>
      <c r="F51" s="204"/>
      <c r="G51" s="215"/>
      <c r="H51" s="220"/>
      <c r="I51" s="216"/>
      <c r="J51" s="222" t="s">
        <v>225</v>
      </c>
      <c r="K51" s="223">
        <f>SUM(J43:J50)</f>
        <v>0</v>
      </c>
      <c r="L51" s="398">
        <f>SUM(J44:J50)</f>
        <v>0</v>
      </c>
      <c r="M51" s="391"/>
    </row>
    <row r="52" spans="1:13" ht="27" customHeight="1" x14ac:dyDescent="0.15">
      <c r="A52" s="209"/>
      <c r="B52" s="224"/>
      <c r="C52" s="219"/>
      <c r="D52" s="216"/>
      <c r="E52" s="216"/>
      <c r="F52" s="221"/>
      <c r="G52" s="215"/>
      <c r="H52" s="220"/>
      <c r="I52" s="216"/>
      <c r="J52" s="222"/>
      <c r="K52" s="216"/>
      <c r="L52" s="401"/>
      <c r="M52" s="391"/>
    </row>
    <row r="53" spans="1:13" ht="27" customHeight="1" x14ac:dyDescent="0.15">
      <c r="A53" s="235" t="s">
        <v>249</v>
      </c>
      <c r="B53" s="233" t="s">
        <v>250</v>
      </c>
      <c r="C53" s="389">
        <v>10</v>
      </c>
      <c r="D53" s="203"/>
      <c r="E53" s="203">
        <f>C53*D53</f>
        <v>0</v>
      </c>
      <c r="F53" s="221"/>
      <c r="G53" s="205"/>
      <c r="H53" s="206"/>
      <c r="I53" s="203"/>
      <c r="J53" s="207">
        <f>C53*D53</f>
        <v>0</v>
      </c>
      <c r="K53" s="208"/>
      <c r="L53" s="392"/>
      <c r="M53" s="391"/>
    </row>
    <row r="54" spans="1:13" ht="27" customHeight="1" x14ac:dyDescent="0.15">
      <c r="A54" s="235"/>
      <c r="B54" s="233" t="s">
        <v>251</v>
      </c>
      <c r="C54" s="410"/>
      <c r="D54" s="216"/>
      <c r="E54" s="216"/>
      <c r="F54" s="204" t="s">
        <v>252</v>
      </c>
      <c r="G54" s="411">
        <v>1</v>
      </c>
      <c r="H54" s="412" t="s">
        <v>175</v>
      </c>
      <c r="I54" s="413"/>
      <c r="J54" s="207"/>
      <c r="K54" s="236"/>
      <c r="L54" s="414"/>
      <c r="M54" s="391"/>
    </row>
    <row r="55" spans="1:13" ht="27" customHeight="1" x14ac:dyDescent="0.15">
      <c r="A55" s="235"/>
      <c r="B55" s="210" t="s">
        <v>253</v>
      </c>
      <c r="C55" s="411"/>
      <c r="D55" s="413"/>
      <c r="E55" s="413"/>
      <c r="F55" s="204"/>
      <c r="G55" s="411"/>
      <c r="H55" s="412"/>
      <c r="I55" s="413"/>
      <c r="J55" s="207"/>
      <c r="K55" s="415"/>
      <c r="L55" s="414"/>
      <c r="M55" s="391"/>
    </row>
    <row r="56" spans="1:13" ht="27" customHeight="1" x14ac:dyDescent="0.15">
      <c r="A56" s="218"/>
      <c r="B56" s="210" t="s">
        <v>254</v>
      </c>
      <c r="C56" s="411"/>
      <c r="D56" s="413"/>
      <c r="E56" s="413"/>
      <c r="F56" s="237"/>
      <c r="G56" s="411"/>
      <c r="H56" s="412"/>
      <c r="I56" s="413"/>
      <c r="J56" s="207"/>
      <c r="K56" s="415"/>
      <c r="L56" s="414"/>
      <c r="M56" s="391"/>
    </row>
    <row r="57" spans="1:13" ht="27" customHeight="1" x14ac:dyDescent="0.15">
      <c r="A57" s="218"/>
      <c r="B57" s="210" t="s">
        <v>255</v>
      </c>
      <c r="C57" s="411"/>
      <c r="D57" s="413"/>
      <c r="E57" s="413"/>
      <c r="F57" s="237"/>
      <c r="G57" s="411"/>
      <c r="H57" s="412"/>
      <c r="I57" s="413"/>
      <c r="J57" s="207"/>
      <c r="K57" s="415"/>
      <c r="L57" s="414"/>
      <c r="M57" s="391"/>
    </row>
    <row r="58" spans="1:13" ht="27" customHeight="1" x14ac:dyDescent="0.15">
      <c r="A58" s="218"/>
      <c r="B58" s="210" t="s">
        <v>256</v>
      </c>
      <c r="C58" s="411"/>
      <c r="D58" s="413"/>
      <c r="E58" s="413"/>
      <c r="F58" s="237"/>
      <c r="G58" s="411"/>
      <c r="H58" s="412"/>
      <c r="I58" s="413"/>
      <c r="J58" s="207"/>
      <c r="K58" s="415"/>
      <c r="L58" s="414"/>
      <c r="M58" s="391"/>
    </row>
    <row r="59" spans="1:13" ht="27" customHeight="1" x14ac:dyDescent="0.15">
      <c r="A59" s="209"/>
      <c r="B59" s="210" t="s">
        <v>257</v>
      </c>
      <c r="C59" s="416"/>
      <c r="D59" s="417"/>
      <c r="E59" s="417"/>
      <c r="F59" s="237"/>
      <c r="G59" s="411"/>
      <c r="H59" s="412"/>
      <c r="I59" s="413"/>
      <c r="J59" s="207"/>
      <c r="K59" s="415"/>
      <c r="L59" s="414"/>
      <c r="M59" s="391"/>
    </row>
    <row r="60" spans="1:13" ht="27" customHeight="1" x14ac:dyDescent="0.15">
      <c r="A60" s="218"/>
      <c r="B60" s="210" t="s">
        <v>258</v>
      </c>
      <c r="C60" s="411"/>
      <c r="D60" s="413"/>
      <c r="E60" s="413"/>
      <c r="F60" s="204"/>
      <c r="G60" s="416"/>
      <c r="H60" s="418"/>
      <c r="I60" s="417"/>
      <c r="J60" s="203"/>
      <c r="K60" s="414"/>
      <c r="L60" s="392"/>
      <c r="M60" s="391"/>
    </row>
    <row r="61" spans="1:13" ht="27" customHeight="1" x14ac:dyDescent="0.15">
      <c r="A61" s="218"/>
      <c r="B61" s="210" t="s">
        <v>259</v>
      </c>
      <c r="C61" s="411"/>
      <c r="D61" s="413"/>
      <c r="E61" s="413"/>
      <c r="F61" s="237"/>
      <c r="G61" s="411"/>
      <c r="H61" s="412"/>
      <c r="I61" s="413"/>
      <c r="J61" s="207"/>
      <c r="K61" s="414"/>
      <c r="L61" s="392"/>
      <c r="M61" s="391"/>
    </row>
    <row r="62" spans="1:13" ht="27" customHeight="1" x14ac:dyDescent="0.15">
      <c r="A62" s="218"/>
      <c r="B62" s="210" t="s">
        <v>260</v>
      </c>
      <c r="C62" s="411"/>
      <c r="D62" s="413"/>
      <c r="E62" s="413"/>
      <c r="F62" s="237"/>
      <c r="G62" s="411"/>
      <c r="H62" s="412"/>
      <c r="I62" s="413"/>
      <c r="J62" s="207"/>
      <c r="K62" s="419"/>
      <c r="L62" s="392"/>
      <c r="M62" s="391"/>
    </row>
    <row r="63" spans="1:13" ht="27" customHeight="1" x14ac:dyDescent="0.15">
      <c r="A63" s="209"/>
      <c r="B63" s="210"/>
      <c r="C63" s="416"/>
      <c r="D63" s="417"/>
      <c r="E63" s="420"/>
      <c r="F63" s="204"/>
      <c r="G63" s="416"/>
      <c r="H63" s="418"/>
      <c r="I63" s="417"/>
      <c r="J63" s="222" t="s">
        <v>225</v>
      </c>
      <c r="K63" s="223">
        <f>SUM(J53:J54)</f>
        <v>0</v>
      </c>
      <c r="L63" s="398">
        <f>SUM(J54)</f>
        <v>0</v>
      </c>
      <c r="M63" s="391"/>
    </row>
    <row r="64" spans="1:13" ht="27" customHeight="1" x14ac:dyDescent="0.15">
      <c r="A64" s="218"/>
      <c r="B64" s="210"/>
      <c r="C64" s="411"/>
      <c r="D64" s="413"/>
      <c r="E64" s="413"/>
      <c r="F64" s="237"/>
      <c r="G64" s="411"/>
      <c r="H64" s="412"/>
      <c r="I64" s="413"/>
      <c r="J64" s="222"/>
      <c r="K64" s="238"/>
      <c r="L64" s="414"/>
      <c r="M64" s="391"/>
    </row>
    <row r="65" spans="1:13" ht="27" customHeight="1" x14ac:dyDescent="0.15">
      <c r="A65" s="218"/>
      <c r="B65" s="210" t="s">
        <v>261</v>
      </c>
      <c r="C65" s="389"/>
      <c r="D65" s="211"/>
      <c r="E65" s="203">
        <f>C65*D65</f>
        <v>0</v>
      </c>
      <c r="F65" s="237"/>
      <c r="G65" s="411"/>
      <c r="H65" s="412"/>
      <c r="I65" s="413"/>
      <c r="J65" s="207"/>
      <c r="K65" s="415"/>
      <c r="L65" s="414"/>
      <c r="M65" s="391"/>
    </row>
    <row r="66" spans="1:13" ht="27" customHeight="1" x14ac:dyDescent="0.15">
      <c r="A66" s="218"/>
      <c r="B66" s="210" t="s">
        <v>262</v>
      </c>
      <c r="C66" s="411"/>
      <c r="D66" s="413"/>
      <c r="E66" s="413"/>
      <c r="F66" s="204" t="s">
        <v>263</v>
      </c>
      <c r="G66" s="615">
        <v>1</v>
      </c>
      <c r="H66" s="412" t="s">
        <v>264</v>
      </c>
      <c r="I66" s="413"/>
      <c r="J66" s="207">
        <f>G66*I66</f>
        <v>0</v>
      </c>
      <c r="K66" s="415"/>
      <c r="L66" s="414"/>
      <c r="M66" s="391"/>
    </row>
    <row r="67" spans="1:13" ht="27" customHeight="1" x14ac:dyDescent="0.15">
      <c r="A67" s="218"/>
      <c r="B67" s="239" t="s">
        <v>265</v>
      </c>
      <c r="C67" s="411"/>
      <c r="D67" s="413"/>
      <c r="E67" s="413"/>
      <c r="F67" s="204" t="s">
        <v>252</v>
      </c>
      <c r="G67" s="411">
        <v>1</v>
      </c>
      <c r="H67" s="412" t="s">
        <v>175</v>
      </c>
      <c r="I67" s="413"/>
      <c r="J67" s="207"/>
      <c r="K67" s="415"/>
      <c r="L67" s="414"/>
      <c r="M67" s="391"/>
    </row>
    <row r="68" spans="1:13" ht="27" customHeight="1" x14ac:dyDescent="0.15">
      <c r="A68" s="218"/>
      <c r="B68" s="210" t="s">
        <v>266</v>
      </c>
      <c r="C68" s="411"/>
      <c r="D68" s="413"/>
      <c r="E68" s="413"/>
      <c r="F68" s="210"/>
      <c r="G68" s="411"/>
      <c r="H68" s="412"/>
      <c r="I68" s="413"/>
      <c r="J68" s="207"/>
      <c r="K68" s="415"/>
      <c r="L68" s="414"/>
      <c r="M68" s="391"/>
    </row>
    <row r="69" spans="1:13" ht="27" customHeight="1" thickBot="1" x14ac:dyDescent="0.2">
      <c r="A69" s="218"/>
      <c r="B69" s="240"/>
      <c r="C69" s="410"/>
      <c r="D69" s="216"/>
      <c r="E69" s="216"/>
      <c r="F69" s="240"/>
      <c r="G69" s="215"/>
      <c r="H69" s="220"/>
      <c r="I69" s="216"/>
      <c r="J69" s="241" t="s">
        <v>225</v>
      </c>
      <c r="K69" s="232">
        <f>SUM(J65:J67)</f>
        <v>0</v>
      </c>
      <c r="L69" s="401">
        <f>SUM(J66:J67)</f>
        <v>0</v>
      </c>
      <c r="M69" s="391"/>
    </row>
    <row r="70" spans="1:13" ht="27" customHeight="1" thickTop="1" thickBot="1" x14ac:dyDescent="0.2">
      <c r="A70" s="242"/>
      <c r="B70" s="243" t="s">
        <v>267</v>
      </c>
      <c r="C70" s="244">
        <f>SUM(C2:C69)</f>
        <v>72</v>
      </c>
      <c r="D70" s="245"/>
      <c r="E70" s="245">
        <f>SUM(E2:E69)</f>
        <v>0</v>
      </c>
      <c r="F70" s="246"/>
      <c r="G70" s="247"/>
      <c r="H70" s="248"/>
      <c r="I70" s="245"/>
      <c r="J70" s="249" t="s">
        <v>268</v>
      </c>
      <c r="K70" s="245">
        <f>SUM(K27:K69)</f>
        <v>0</v>
      </c>
      <c r="L70" s="245">
        <f>SUM(L27:L69)</f>
        <v>0</v>
      </c>
      <c r="M70" s="421"/>
    </row>
    <row r="71" spans="1:13" ht="27" customHeight="1" thickTop="1" x14ac:dyDescent="0.15">
      <c r="A71" s="194"/>
      <c r="B71" s="195" t="s">
        <v>0</v>
      </c>
      <c r="C71" s="196" t="s">
        <v>189</v>
      </c>
      <c r="D71" s="197" t="s">
        <v>2</v>
      </c>
      <c r="E71" s="197" t="s">
        <v>5</v>
      </c>
      <c r="F71" s="198" t="s">
        <v>190</v>
      </c>
      <c r="G71" s="196" t="s">
        <v>1</v>
      </c>
      <c r="H71" s="199"/>
      <c r="I71" s="197" t="s">
        <v>2</v>
      </c>
      <c r="J71" s="197" t="s">
        <v>5</v>
      </c>
      <c r="K71" s="200" t="s">
        <v>6</v>
      </c>
      <c r="L71" s="386" t="s">
        <v>191</v>
      </c>
      <c r="M71" s="387"/>
    </row>
    <row r="72" spans="1:13" ht="27" customHeight="1" x14ac:dyDescent="0.15">
      <c r="A72" s="201" t="s">
        <v>54</v>
      </c>
      <c r="B72" s="250" t="s">
        <v>269</v>
      </c>
      <c r="C72" s="389">
        <v>24</v>
      </c>
      <c r="D72" s="203"/>
      <c r="E72" s="203">
        <f>C72*D72</f>
        <v>0</v>
      </c>
      <c r="F72" s="221"/>
      <c r="G72" s="205"/>
      <c r="H72" s="206"/>
      <c r="I72" s="203"/>
      <c r="J72" s="207">
        <f>C72*D72</f>
        <v>0</v>
      </c>
      <c r="K72" s="251"/>
      <c r="L72" s="422"/>
      <c r="M72" s="391"/>
    </row>
    <row r="73" spans="1:13" ht="27" customHeight="1" x14ac:dyDescent="0.15">
      <c r="A73" s="423">
        <v>1</v>
      </c>
      <c r="B73" s="409" t="s">
        <v>193</v>
      </c>
      <c r="C73" s="424"/>
      <c r="D73" s="425"/>
      <c r="E73" s="197"/>
      <c r="F73" s="204" t="s">
        <v>270</v>
      </c>
      <c r="G73" s="407">
        <v>2</v>
      </c>
      <c r="H73" s="408" t="s">
        <v>30</v>
      </c>
      <c r="I73" s="425"/>
      <c r="J73" s="207">
        <f t="shared" ref="J73:J85" si="3">G73*I73</f>
        <v>0</v>
      </c>
      <c r="K73" s="208"/>
      <c r="L73" s="390"/>
      <c r="M73" s="391"/>
    </row>
    <row r="74" spans="1:13" ht="27" customHeight="1" x14ac:dyDescent="0.15">
      <c r="A74" s="423"/>
      <c r="B74" s="210" t="s">
        <v>271</v>
      </c>
      <c r="C74" s="426"/>
      <c r="D74" s="425"/>
      <c r="E74" s="203"/>
      <c r="F74" s="204" t="s">
        <v>272</v>
      </c>
      <c r="G74" s="407">
        <v>6</v>
      </c>
      <c r="H74" s="408" t="s">
        <v>30</v>
      </c>
      <c r="I74" s="425"/>
      <c r="J74" s="207">
        <f t="shared" si="3"/>
        <v>0</v>
      </c>
      <c r="K74" s="427"/>
      <c r="L74" s="392"/>
      <c r="M74" s="391"/>
    </row>
    <row r="75" spans="1:13" ht="27" customHeight="1" x14ac:dyDescent="0.15">
      <c r="A75" s="423"/>
      <c r="B75" s="210" t="s">
        <v>273</v>
      </c>
      <c r="C75" s="426"/>
      <c r="D75" s="425"/>
      <c r="E75" s="203"/>
      <c r="F75" s="617" t="s">
        <v>556</v>
      </c>
      <c r="G75" s="618">
        <v>6</v>
      </c>
      <c r="H75" s="619" t="s">
        <v>30</v>
      </c>
      <c r="I75" s="425"/>
      <c r="J75" s="207">
        <f t="shared" si="3"/>
        <v>0</v>
      </c>
      <c r="K75" s="427"/>
      <c r="L75" s="392"/>
      <c r="M75" s="391"/>
    </row>
    <row r="76" spans="1:13" ht="27" customHeight="1" x14ac:dyDescent="0.15">
      <c r="A76" s="423"/>
      <c r="B76" s="210" t="s">
        <v>274</v>
      </c>
      <c r="C76" s="426"/>
      <c r="D76" s="425"/>
      <c r="E76" s="197"/>
      <c r="F76" s="617" t="s">
        <v>557</v>
      </c>
      <c r="G76" s="618">
        <v>2</v>
      </c>
      <c r="H76" s="619" t="s">
        <v>30</v>
      </c>
      <c r="I76" s="425"/>
      <c r="J76" s="207">
        <f t="shared" si="3"/>
        <v>0</v>
      </c>
      <c r="K76" s="427"/>
      <c r="L76" s="392"/>
      <c r="M76" s="391"/>
    </row>
    <row r="77" spans="1:13" ht="27" customHeight="1" x14ac:dyDescent="0.15">
      <c r="A77" s="423"/>
      <c r="B77" s="210" t="s">
        <v>275</v>
      </c>
      <c r="C77" s="426"/>
      <c r="D77" s="425"/>
      <c r="E77" s="203"/>
      <c r="F77" s="617" t="s">
        <v>276</v>
      </c>
      <c r="G77" s="618">
        <v>2</v>
      </c>
      <c r="H77" s="619" t="s">
        <v>30</v>
      </c>
      <c r="I77" s="425"/>
      <c r="J77" s="207">
        <f t="shared" si="3"/>
        <v>0</v>
      </c>
      <c r="K77" s="427"/>
      <c r="L77" s="428"/>
      <c r="M77" s="391"/>
    </row>
    <row r="78" spans="1:13" ht="27" customHeight="1" x14ac:dyDescent="0.15">
      <c r="A78" s="423"/>
      <c r="B78" s="409"/>
      <c r="C78" s="426"/>
      <c r="D78" s="425"/>
      <c r="E78" s="203"/>
      <c r="F78" s="617" t="s">
        <v>277</v>
      </c>
      <c r="G78" s="618">
        <v>1</v>
      </c>
      <c r="H78" s="619" t="s">
        <v>30</v>
      </c>
      <c r="I78" s="425"/>
      <c r="J78" s="207">
        <f t="shared" si="3"/>
        <v>0</v>
      </c>
      <c r="K78" s="429"/>
      <c r="L78" s="392"/>
      <c r="M78" s="391"/>
    </row>
    <row r="79" spans="1:13" ht="27" customHeight="1" x14ac:dyDescent="0.15">
      <c r="A79" s="423"/>
      <c r="B79" s="409"/>
      <c r="C79" s="426"/>
      <c r="D79" s="425"/>
      <c r="E79" s="203"/>
      <c r="F79" s="617" t="s">
        <v>278</v>
      </c>
      <c r="G79" s="618">
        <v>1</v>
      </c>
      <c r="H79" s="619" t="s">
        <v>30</v>
      </c>
      <c r="I79" s="425"/>
      <c r="J79" s="207">
        <f t="shared" si="3"/>
        <v>0</v>
      </c>
      <c r="K79" s="427"/>
      <c r="L79" s="428"/>
      <c r="M79" s="391"/>
    </row>
    <row r="80" spans="1:13" ht="27" customHeight="1" x14ac:dyDescent="0.15">
      <c r="A80" s="423"/>
      <c r="B80" s="409"/>
      <c r="C80" s="426"/>
      <c r="D80" s="425"/>
      <c r="E80" s="203"/>
      <c r="F80" s="617" t="s">
        <v>279</v>
      </c>
      <c r="G80" s="618">
        <v>1</v>
      </c>
      <c r="H80" s="619" t="s">
        <v>30</v>
      </c>
      <c r="I80" s="425"/>
      <c r="J80" s="207">
        <f t="shared" si="3"/>
        <v>0</v>
      </c>
      <c r="K80" s="427"/>
      <c r="L80" s="428"/>
      <c r="M80" s="391"/>
    </row>
    <row r="81" spans="1:13" ht="27" customHeight="1" x14ac:dyDescent="0.15">
      <c r="A81" s="423"/>
      <c r="B81" s="409"/>
      <c r="C81" s="426"/>
      <c r="D81" s="425"/>
      <c r="E81" s="203"/>
      <c r="F81" s="617" t="s">
        <v>280</v>
      </c>
      <c r="G81" s="618">
        <v>1</v>
      </c>
      <c r="H81" s="619" t="s">
        <v>30</v>
      </c>
      <c r="I81" s="425"/>
      <c r="J81" s="207">
        <f t="shared" si="3"/>
        <v>0</v>
      </c>
      <c r="K81" s="427"/>
      <c r="L81" s="428"/>
      <c r="M81" s="391"/>
    </row>
    <row r="82" spans="1:13" ht="27" customHeight="1" x14ac:dyDescent="0.15">
      <c r="A82" s="423"/>
      <c r="B82" s="409"/>
      <c r="C82" s="426"/>
      <c r="D82" s="425"/>
      <c r="E82" s="203"/>
      <c r="F82" s="617" t="s">
        <v>281</v>
      </c>
      <c r="G82" s="618">
        <v>4</v>
      </c>
      <c r="H82" s="619" t="s">
        <v>197</v>
      </c>
      <c r="I82" s="425"/>
      <c r="J82" s="207">
        <f t="shared" si="3"/>
        <v>0</v>
      </c>
      <c r="K82" s="427"/>
      <c r="L82" s="428"/>
      <c r="M82" s="391"/>
    </row>
    <row r="83" spans="1:13" ht="27" customHeight="1" x14ac:dyDescent="0.15">
      <c r="A83" s="423"/>
      <c r="B83" s="409"/>
      <c r="C83" s="426"/>
      <c r="D83" s="425"/>
      <c r="E83" s="203"/>
      <c r="F83" s="620" t="s">
        <v>282</v>
      </c>
      <c r="G83" s="618">
        <v>2</v>
      </c>
      <c r="H83" s="619" t="s">
        <v>197</v>
      </c>
      <c r="I83" s="425"/>
      <c r="J83" s="207">
        <f t="shared" si="3"/>
        <v>0</v>
      </c>
      <c r="K83" s="427"/>
      <c r="L83" s="428"/>
      <c r="M83" s="391"/>
    </row>
    <row r="84" spans="1:13" ht="27" customHeight="1" x14ac:dyDescent="0.15">
      <c r="A84" s="423"/>
      <c r="B84" s="409"/>
      <c r="C84" s="426"/>
      <c r="D84" s="425"/>
      <c r="E84" s="203"/>
      <c r="F84" s="620" t="s">
        <v>283</v>
      </c>
      <c r="G84" s="618">
        <v>4</v>
      </c>
      <c r="H84" s="619" t="s">
        <v>197</v>
      </c>
      <c r="I84" s="425"/>
      <c r="J84" s="207">
        <f t="shared" si="3"/>
        <v>0</v>
      </c>
      <c r="K84" s="427"/>
      <c r="L84" s="428"/>
      <c r="M84" s="391"/>
    </row>
    <row r="85" spans="1:13" ht="27" customHeight="1" x14ac:dyDescent="0.15">
      <c r="A85" s="423"/>
      <c r="B85" s="409"/>
      <c r="C85" s="426"/>
      <c r="D85" s="425"/>
      <c r="E85" s="203"/>
      <c r="F85" s="620" t="s">
        <v>284</v>
      </c>
      <c r="G85" s="618">
        <v>2</v>
      </c>
      <c r="H85" s="619" t="s">
        <v>206</v>
      </c>
      <c r="I85" s="425"/>
      <c r="J85" s="207">
        <f t="shared" si="3"/>
        <v>0</v>
      </c>
      <c r="K85" s="427"/>
      <c r="L85" s="428"/>
      <c r="M85" s="391"/>
    </row>
    <row r="86" spans="1:13" ht="27" customHeight="1" x14ac:dyDescent="0.15">
      <c r="A86" s="423"/>
      <c r="B86" s="409"/>
      <c r="C86" s="426"/>
      <c r="D86" s="425"/>
      <c r="E86" s="203"/>
      <c r="F86" s="406" t="s">
        <v>224</v>
      </c>
      <c r="G86" s="407">
        <v>1</v>
      </c>
      <c r="H86" s="408" t="s">
        <v>175</v>
      </c>
      <c r="I86" s="425"/>
      <c r="J86" s="207"/>
      <c r="K86" s="427"/>
      <c r="L86" s="428"/>
      <c r="M86" s="391"/>
    </row>
    <row r="87" spans="1:13" ht="27" customHeight="1" x14ac:dyDescent="0.15">
      <c r="A87" s="423"/>
      <c r="B87" s="409"/>
      <c r="C87" s="213"/>
      <c r="D87" s="203"/>
      <c r="E87" s="197"/>
      <c r="F87" s="204"/>
      <c r="G87" s="205"/>
      <c r="H87" s="206"/>
      <c r="I87" s="203"/>
      <c r="J87" s="222" t="s">
        <v>225</v>
      </c>
      <c r="K87" s="425">
        <f>SUM(J72:J86)</f>
        <v>0</v>
      </c>
      <c r="L87" s="430">
        <f>SUM(J73:J86)</f>
        <v>0</v>
      </c>
      <c r="M87" s="391"/>
    </row>
    <row r="88" spans="1:13" ht="27" customHeight="1" x14ac:dyDescent="0.15">
      <c r="A88" s="423"/>
      <c r="B88" s="224"/>
      <c r="C88" s="225"/>
      <c r="D88" s="203"/>
      <c r="E88" s="203"/>
      <c r="F88" s="431"/>
      <c r="G88" s="205"/>
      <c r="H88" s="206"/>
      <c r="I88" s="203"/>
      <c r="J88" s="207"/>
      <c r="K88" s="427"/>
      <c r="L88" s="432"/>
    </row>
    <row r="89" spans="1:13" ht="27" customHeight="1" x14ac:dyDescent="0.15">
      <c r="A89" s="433">
        <v>2</v>
      </c>
      <c r="B89" s="434" t="s">
        <v>285</v>
      </c>
      <c r="C89" s="389">
        <v>8</v>
      </c>
      <c r="D89" s="203"/>
      <c r="E89" s="203">
        <f>C89*D89</f>
        <v>0</v>
      </c>
      <c r="F89" s="252"/>
      <c r="G89" s="205"/>
      <c r="H89" s="206"/>
      <c r="I89" s="203"/>
      <c r="J89" s="207">
        <f>C89*D89</f>
        <v>0</v>
      </c>
      <c r="K89" s="404"/>
      <c r="L89" s="435"/>
    </row>
    <row r="90" spans="1:13" ht="27" customHeight="1" x14ac:dyDescent="0.15">
      <c r="A90" s="436"/>
      <c r="B90" s="210" t="s">
        <v>286</v>
      </c>
      <c r="C90" s="426"/>
      <c r="D90" s="425"/>
      <c r="E90" s="203"/>
      <c r="F90" s="204" t="s">
        <v>287</v>
      </c>
      <c r="G90" s="227">
        <v>12</v>
      </c>
      <c r="H90" s="206" t="s">
        <v>217</v>
      </c>
      <c r="I90" s="203"/>
      <c r="J90" s="207">
        <f>G90*I90</f>
        <v>0</v>
      </c>
      <c r="K90" s="437"/>
      <c r="L90" s="428"/>
    </row>
    <row r="91" spans="1:13" ht="27" customHeight="1" x14ac:dyDescent="0.15">
      <c r="A91" s="436"/>
      <c r="B91" s="210" t="s">
        <v>288</v>
      </c>
      <c r="C91" s="426"/>
      <c r="D91" s="425"/>
      <c r="E91" s="203"/>
      <c r="F91" s="204" t="s">
        <v>289</v>
      </c>
      <c r="G91" s="407">
        <v>1</v>
      </c>
      <c r="H91" s="228" t="s">
        <v>175</v>
      </c>
      <c r="I91" s="231"/>
      <c r="J91" s="207"/>
      <c r="K91" s="230"/>
      <c r="L91" s="438"/>
    </row>
    <row r="92" spans="1:13" ht="27" customHeight="1" x14ac:dyDescent="0.15">
      <c r="A92" s="436"/>
      <c r="B92" s="210" t="s">
        <v>290</v>
      </c>
      <c r="C92" s="426"/>
      <c r="D92" s="425"/>
      <c r="E92" s="203"/>
      <c r="F92" s="204"/>
      <c r="G92" s="407"/>
      <c r="H92" s="408"/>
      <c r="I92" s="425"/>
      <c r="J92" s="207">
        <f>G92*I92</f>
        <v>0</v>
      </c>
      <c r="K92" s="208"/>
      <c r="L92" s="438"/>
    </row>
    <row r="93" spans="1:13" ht="27" customHeight="1" x14ac:dyDescent="0.15">
      <c r="A93" s="436"/>
      <c r="B93" s="210" t="s">
        <v>275</v>
      </c>
      <c r="C93" s="426"/>
      <c r="D93" s="425"/>
      <c r="E93" s="203"/>
      <c r="F93" s="204"/>
      <c r="G93" s="407"/>
      <c r="H93" s="408"/>
      <c r="I93" s="425"/>
      <c r="J93" s="207"/>
      <c r="K93" s="208"/>
      <c r="L93" s="438"/>
    </row>
    <row r="94" spans="1:13" ht="27" customHeight="1" x14ac:dyDescent="0.15">
      <c r="A94" s="423"/>
      <c r="B94" s="224"/>
      <c r="C94" s="213"/>
      <c r="D94" s="436"/>
      <c r="E94" s="197"/>
      <c r="F94" s="204"/>
      <c r="G94" s="407"/>
      <c r="H94" s="408"/>
      <c r="I94" s="425"/>
      <c r="J94" s="222" t="s">
        <v>225</v>
      </c>
      <c r="K94" s="425">
        <f>SUM(J89:J91)</f>
        <v>0</v>
      </c>
      <c r="L94" s="439">
        <f>SUM(J90:J91)</f>
        <v>0</v>
      </c>
    </row>
    <row r="95" spans="1:13" ht="27" customHeight="1" x14ac:dyDescent="0.15">
      <c r="A95" s="423"/>
      <c r="B95" s="224"/>
      <c r="C95" s="213"/>
      <c r="D95" s="436"/>
      <c r="E95" s="197"/>
      <c r="F95" s="204"/>
      <c r="G95" s="407"/>
      <c r="H95" s="408"/>
      <c r="I95" s="425"/>
      <c r="J95" s="222"/>
      <c r="K95" s="223"/>
      <c r="L95" s="398"/>
    </row>
    <row r="96" spans="1:13" ht="27" customHeight="1" x14ac:dyDescent="0.15">
      <c r="A96" s="423">
        <v>3</v>
      </c>
      <c r="B96" s="210" t="s">
        <v>291</v>
      </c>
      <c r="C96" s="389">
        <v>12.5</v>
      </c>
      <c r="D96" s="203"/>
      <c r="E96" s="203">
        <f>C96*D96</f>
        <v>0</v>
      </c>
      <c r="F96" s="440"/>
      <c r="G96" s="441"/>
      <c r="H96" s="408"/>
      <c r="I96" s="425"/>
      <c r="J96" s="207">
        <f>C96*D96</f>
        <v>0</v>
      </c>
      <c r="K96" s="223"/>
      <c r="L96" s="442"/>
    </row>
    <row r="97" spans="1:12" ht="27" customHeight="1" x14ac:dyDescent="0.15">
      <c r="A97" s="423"/>
      <c r="B97" s="402" t="s">
        <v>240</v>
      </c>
      <c r="C97" s="403"/>
      <c r="D97" s="404"/>
      <c r="E97" s="405"/>
      <c r="F97" s="617" t="s">
        <v>558</v>
      </c>
      <c r="G97" s="407">
        <v>6</v>
      </c>
      <c r="H97" s="408" t="s">
        <v>217</v>
      </c>
      <c r="I97" s="425"/>
      <c r="J97" s="207">
        <f t="shared" ref="J97:J103" si="4">G97*I97</f>
        <v>0</v>
      </c>
      <c r="K97" s="223"/>
      <c r="L97" s="442"/>
    </row>
    <row r="98" spans="1:12" ht="27" customHeight="1" x14ac:dyDescent="0.15">
      <c r="A98" s="423"/>
      <c r="B98" s="402" t="s">
        <v>242</v>
      </c>
      <c r="C98" s="403"/>
      <c r="D98" s="404"/>
      <c r="E98" s="405"/>
      <c r="F98" s="406" t="s">
        <v>292</v>
      </c>
      <c r="G98" s="407">
        <v>6</v>
      </c>
      <c r="H98" s="408" t="s">
        <v>217</v>
      </c>
      <c r="I98" s="425"/>
      <c r="J98" s="207">
        <f t="shared" si="4"/>
        <v>0</v>
      </c>
      <c r="K98" s="223"/>
      <c r="L98" s="442"/>
    </row>
    <row r="99" spans="1:12" ht="27" customHeight="1" x14ac:dyDescent="0.15">
      <c r="A99" s="423"/>
      <c r="B99" s="402"/>
      <c r="C99" s="403"/>
      <c r="D99" s="404"/>
      <c r="E99" s="405"/>
      <c r="F99" s="406" t="s">
        <v>293</v>
      </c>
      <c r="G99" s="407">
        <v>6</v>
      </c>
      <c r="H99" s="408" t="s">
        <v>206</v>
      </c>
      <c r="I99" s="425"/>
      <c r="J99" s="207">
        <f t="shared" si="4"/>
        <v>0</v>
      </c>
      <c r="K99" s="223"/>
      <c r="L99" s="442"/>
    </row>
    <row r="100" spans="1:12" ht="27" customHeight="1" x14ac:dyDescent="0.15">
      <c r="A100" s="423"/>
      <c r="B100" s="402"/>
      <c r="C100" s="403"/>
      <c r="D100" s="404"/>
      <c r="E100" s="405"/>
      <c r="F100" s="406" t="s">
        <v>294</v>
      </c>
      <c r="G100" s="407">
        <v>12</v>
      </c>
      <c r="H100" s="408" t="s">
        <v>217</v>
      </c>
      <c r="I100" s="425"/>
      <c r="J100" s="207">
        <f t="shared" si="4"/>
        <v>0</v>
      </c>
      <c r="K100" s="223"/>
      <c r="L100" s="442"/>
    </row>
    <row r="101" spans="1:12" ht="27" customHeight="1" x14ac:dyDescent="0.15">
      <c r="A101" s="423"/>
      <c r="B101" s="443"/>
      <c r="C101" s="403"/>
      <c r="D101" s="404"/>
      <c r="E101" s="405"/>
      <c r="F101" s="617" t="s">
        <v>559</v>
      </c>
      <c r="G101" s="618">
        <v>6</v>
      </c>
      <c r="H101" s="619" t="s">
        <v>197</v>
      </c>
      <c r="I101" s="425"/>
      <c r="J101" s="207">
        <f t="shared" si="4"/>
        <v>0</v>
      </c>
      <c r="K101" s="223"/>
      <c r="L101" s="442"/>
    </row>
    <row r="102" spans="1:12" ht="27" customHeight="1" x14ac:dyDescent="0.15">
      <c r="A102" s="423"/>
      <c r="B102" s="443"/>
      <c r="C102" s="403"/>
      <c r="D102" s="404"/>
      <c r="E102" s="444"/>
      <c r="F102" s="617" t="s">
        <v>295</v>
      </c>
      <c r="G102" s="618">
        <v>6</v>
      </c>
      <c r="H102" s="619" t="s">
        <v>217</v>
      </c>
      <c r="I102" s="425"/>
      <c r="J102" s="207">
        <f t="shared" si="4"/>
        <v>0</v>
      </c>
      <c r="K102" s="223"/>
      <c r="L102" s="442"/>
    </row>
    <row r="103" spans="1:12" ht="27" customHeight="1" x14ac:dyDescent="0.15">
      <c r="A103" s="423"/>
      <c r="B103" s="443"/>
      <c r="C103" s="403"/>
      <c r="D103" s="404"/>
      <c r="E103" s="241"/>
      <c r="F103" s="617" t="s">
        <v>296</v>
      </c>
      <c r="G103" s="618">
        <v>12</v>
      </c>
      <c r="H103" s="619" t="s">
        <v>206</v>
      </c>
      <c r="I103" s="425"/>
      <c r="J103" s="207">
        <f t="shared" si="4"/>
        <v>0</v>
      </c>
      <c r="K103" s="223"/>
      <c r="L103" s="442"/>
    </row>
    <row r="104" spans="1:12" ht="27" customHeight="1" x14ac:dyDescent="0.15">
      <c r="A104" s="423"/>
      <c r="B104" s="224"/>
      <c r="C104" s="213"/>
      <c r="D104" s="436"/>
      <c r="E104" s="197"/>
      <c r="F104" s="204"/>
      <c r="G104" s="407"/>
      <c r="H104" s="408"/>
      <c r="I104" s="425"/>
      <c r="J104" s="222" t="s">
        <v>225</v>
      </c>
      <c r="K104" s="427">
        <f>SUM(J96:J103)</f>
        <v>0</v>
      </c>
      <c r="L104" s="430">
        <f>SUM(J97:J103)</f>
        <v>0</v>
      </c>
    </row>
    <row r="105" spans="1:12" ht="27" customHeight="1" x14ac:dyDescent="0.15">
      <c r="A105" s="423"/>
      <c r="B105" s="409"/>
      <c r="C105" s="213"/>
      <c r="D105" s="203"/>
      <c r="E105" s="217"/>
      <c r="F105" s="253"/>
      <c r="G105" s="205"/>
      <c r="H105" s="206"/>
      <c r="I105" s="425"/>
      <c r="J105" s="222"/>
      <c r="K105" s="232"/>
      <c r="L105" s="401"/>
    </row>
    <row r="106" spans="1:12" ht="27" customHeight="1" x14ac:dyDescent="0.15">
      <c r="A106" s="423"/>
      <c r="B106" s="224"/>
      <c r="C106" s="213"/>
      <c r="D106" s="436"/>
      <c r="E106" s="197"/>
      <c r="F106" s="204"/>
      <c r="G106" s="407"/>
      <c r="H106" s="408"/>
      <c r="I106" s="425"/>
      <c r="J106" s="222"/>
      <c r="K106" s="223"/>
      <c r="L106" s="398"/>
    </row>
    <row r="107" spans="1:12" ht="27" customHeight="1" x14ac:dyDescent="0.15">
      <c r="A107" s="423">
        <v>4</v>
      </c>
      <c r="B107" s="233" t="s">
        <v>250</v>
      </c>
      <c r="C107" s="389">
        <v>6</v>
      </c>
      <c r="D107" s="203"/>
      <c r="E107" s="203">
        <f>C107*D107</f>
        <v>0</v>
      </c>
      <c r="F107" s="204"/>
      <c r="G107" s="205"/>
      <c r="H107" s="206"/>
      <c r="I107" s="203"/>
      <c r="J107" s="207">
        <f>C107*D107</f>
        <v>0</v>
      </c>
      <c r="K107" s="232"/>
      <c r="L107" s="442"/>
    </row>
    <row r="108" spans="1:12" ht="27" customHeight="1" x14ac:dyDescent="0.15">
      <c r="A108" s="423"/>
      <c r="B108" s="210" t="s">
        <v>297</v>
      </c>
      <c r="C108" s="254"/>
      <c r="D108" s="425"/>
      <c r="E108" s="203"/>
      <c r="F108" s="237" t="s">
        <v>298</v>
      </c>
      <c r="G108" s="411">
        <v>1</v>
      </c>
      <c r="H108" s="206" t="s">
        <v>299</v>
      </c>
      <c r="I108" s="203"/>
      <c r="J108" s="207"/>
      <c r="K108" s="445"/>
      <c r="L108" s="435"/>
    </row>
    <row r="109" spans="1:12" ht="27" customHeight="1" x14ac:dyDescent="0.15">
      <c r="A109" s="446"/>
      <c r="B109" s="210" t="s">
        <v>300</v>
      </c>
      <c r="C109" s="255"/>
      <c r="D109" s="404"/>
      <c r="E109" s="216"/>
      <c r="F109" s="237"/>
      <c r="G109" s="411"/>
      <c r="H109" s="206"/>
      <c r="I109" s="203"/>
      <c r="J109" s="207"/>
      <c r="K109" s="437"/>
      <c r="L109" s="428"/>
    </row>
    <row r="110" spans="1:12" ht="27" customHeight="1" x14ac:dyDescent="0.15">
      <c r="A110" s="446"/>
      <c r="B110" s="210" t="s">
        <v>301</v>
      </c>
      <c r="C110" s="255"/>
      <c r="D110" s="404"/>
      <c r="E110" s="216"/>
      <c r="F110" s="237"/>
      <c r="G110" s="411"/>
      <c r="H110" s="412"/>
      <c r="I110" s="413"/>
      <c r="J110" s="207">
        <f>G109*I110</f>
        <v>0</v>
      </c>
      <c r="K110" s="230"/>
      <c r="L110" s="390"/>
    </row>
    <row r="111" spans="1:12" ht="27" customHeight="1" x14ac:dyDescent="0.15">
      <c r="A111" s="446"/>
      <c r="B111" s="210" t="s">
        <v>302</v>
      </c>
      <c r="C111" s="255"/>
      <c r="D111" s="404"/>
      <c r="E111" s="216"/>
      <c r="F111" s="237"/>
      <c r="G111" s="411"/>
      <c r="H111" s="412"/>
      <c r="I111" s="413"/>
      <c r="J111" s="207"/>
      <c r="K111" s="438"/>
      <c r="L111" s="390"/>
    </row>
    <row r="112" spans="1:12" ht="27" customHeight="1" x14ac:dyDescent="0.15">
      <c r="A112" s="446"/>
      <c r="B112" s="210" t="s">
        <v>303</v>
      </c>
      <c r="C112" s="255"/>
      <c r="D112" s="404"/>
      <c r="E112" s="216"/>
      <c r="F112" s="237"/>
      <c r="G112" s="411"/>
      <c r="H112" s="412"/>
      <c r="I112" s="413"/>
      <c r="J112" s="207"/>
      <c r="K112" s="437"/>
      <c r="L112" s="428"/>
    </row>
    <row r="113" spans="1:13" ht="27" customHeight="1" x14ac:dyDescent="0.15">
      <c r="A113" s="446"/>
      <c r="B113" s="210" t="s">
        <v>304</v>
      </c>
      <c r="C113" s="255"/>
      <c r="D113" s="404"/>
      <c r="E113" s="216"/>
      <c r="F113" s="237"/>
      <c r="G113" s="411"/>
      <c r="H113" s="412"/>
      <c r="I113" s="413"/>
      <c r="J113" s="207"/>
      <c r="K113" s="437"/>
      <c r="L113" s="428"/>
    </row>
    <row r="114" spans="1:13" ht="27" customHeight="1" x14ac:dyDescent="0.15">
      <c r="A114" s="446"/>
      <c r="B114" s="210" t="s">
        <v>305</v>
      </c>
      <c r="C114" s="255"/>
      <c r="D114" s="404"/>
      <c r="E114" s="216"/>
      <c r="F114" s="237"/>
      <c r="G114" s="411"/>
      <c r="H114" s="412"/>
      <c r="I114" s="413"/>
      <c r="J114" s="207"/>
      <c r="K114" s="437"/>
      <c r="L114" s="428"/>
    </row>
    <row r="115" spans="1:13" ht="27" customHeight="1" x14ac:dyDescent="0.15">
      <c r="A115" s="446"/>
      <c r="B115" s="210" t="s">
        <v>306</v>
      </c>
      <c r="C115" s="255"/>
      <c r="D115" s="404"/>
      <c r="E115" s="216"/>
      <c r="F115" s="237"/>
      <c r="G115" s="411"/>
      <c r="H115" s="412"/>
      <c r="I115" s="413"/>
      <c r="J115" s="207"/>
      <c r="K115" s="437"/>
      <c r="L115" s="428"/>
    </row>
    <row r="116" spans="1:13" ht="27" customHeight="1" x14ac:dyDescent="0.15">
      <c r="A116" s="446"/>
      <c r="B116" s="210" t="s">
        <v>307</v>
      </c>
      <c r="C116" s="255"/>
      <c r="D116" s="404"/>
      <c r="E116" s="216"/>
      <c r="F116" s="237"/>
      <c r="G116" s="411"/>
      <c r="H116" s="412"/>
      <c r="I116" s="413"/>
      <c r="J116" s="207"/>
      <c r="K116" s="437"/>
      <c r="L116" s="428"/>
    </row>
    <row r="117" spans="1:13" ht="27" customHeight="1" x14ac:dyDescent="0.15">
      <c r="A117" s="446"/>
      <c r="B117" s="210"/>
      <c r="C117" s="255"/>
      <c r="D117" s="404"/>
      <c r="E117" s="216"/>
      <c r="F117" s="237"/>
      <c r="G117" s="411"/>
      <c r="H117" s="412"/>
      <c r="I117" s="413"/>
      <c r="J117" s="222" t="s">
        <v>225</v>
      </c>
      <c r="K117" s="425">
        <f>SUM(J107:J108)</f>
        <v>0</v>
      </c>
      <c r="L117" s="430">
        <f>SUM(J108)</f>
        <v>0</v>
      </c>
    </row>
    <row r="118" spans="1:13" ht="25.5" customHeight="1" x14ac:dyDescent="0.15">
      <c r="A118" s="446"/>
      <c r="B118" s="210" t="s">
        <v>308</v>
      </c>
      <c r="C118" s="389">
        <v>4</v>
      </c>
      <c r="D118" s="203"/>
      <c r="E118" s="203">
        <f>C118*D118</f>
        <v>0</v>
      </c>
      <c r="F118" s="204"/>
      <c r="G118" s="205"/>
      <c r="H118" s="206"/>
      <c r="I118" s="203"/>
      <c r="J118" s="207">
        <f>C118*D118</f>
        <v>0</v>
      </c>
      <c r="K118" s="437"/>
      <c r="L118" s="428"/>
    </row>
    <row r="119" spans="1:13" ht="27" customHeight="1" x14ac:dyDescent="0.15">
      <c r="A119" s="446"/>
      <c r="B119" s="210" t="s">
        <v>309</v>
      </c>
      <c r="C119" s="255"/>
      <c r="D119" s="404"/>
      <c r="E119" s="216"/>
      <c r="F119" s="204" t="s">
        <v>263</v>
      </c>
      <c r="G119" s="411">
        <v>1</v>
      </c>
      <c r="H119" s="412" t="s">
        <v>264</v>
      </c>
      <c r="I119" s="413"/>
      <c r="J119" s="207">
        <f>G119*I119</f>
        <v>0</v>
      </c>
      <c r="K119" s="437"/>
      <c r="L119" s="428"/>
    </row>
    <row r="120" spans="1:13" ht="27" customHeight="1" x14ac:dyDescent="0.15">
      <c r="A120" s="446"/>
      <c r="B120" s="210" t="s">
        <v>310</v>
      </c>
      <c r="C120" s="255"/>
      <c r="D120" s="404"/>
      <c r="E120" s="216"/>
      <c r="F120" s="204" t="s">
        <v>252</v>
      </c>
      <c r="G120" s="411">
        <v>1</v>
      </c>
      <c r="H120" s="412" t="s">
        <v>175</v>
      </c>
      <c r="I120" s="413"/>
      <c r="J120" s="207"/>
      <c r="K120" s="437"/>
      <c r="L120" s="428"/>
    </row>
    <row r="121" spans="1:13" ht="27" customHeight="1" x14ac:dyDescent="0.15">
      <c r="A121" s="423"/>
      <c r="B121" s="210" t="s">
        <v>311</v>
      </c>
      <c r="C121" s="254"/>
      <c r="D121" s="425"/>
      <c r="E121" s="203"/>
      <c r="F121" s="237"/>
      <c r="G121" s="411"/>
      <c r="H121" s="412"/>
      <c r="I121" s="413"/>
      <c r="J121" s="207"/>
      <c r="K121" s="437"/>
      <c r="L121" s="428"/>
    </row>
    <row r="122" spans="1:13" ht="27" customHeight="1" thickBot="1" x14ac:dyDescent="0.2">
      <c r="A122" s="447"/>
      <c r="B122" s="256"/>
      <c r="C122" s="255"/>
      <c r="D122" s="404"/>
      <c r="E122" s="216"/>
      <c r="F122" s="237"/>
      <c r="G122" s="411"/>
      <c r="H122" s="412"/>
      <c r="I122" s="413"/>
      <c r="J122" s="257" t="s">
        <v>225</v>
      </c>
      <c r="K122" s="258">
        <f>SUM(J118:J120)</f>
        <v>0</v>
      </c>
      <c r="L122" s="259">
        <f>SUM(J119:J120)</f>
        <v>0</v>
      </c>
      <c r="M122" s="448"/>
    </row>
    <row r="123" spans="1:13" ht="27" customHeight="1" thickTop="1" thickBot="1" x14ac:dyDescent="0.2">
      <c r="A123" s="449"/>
      <c r="B123" s="243" t="s">
        <v>312</v>
      </c>
      <c r="C123" s="244">
        <f>SUM(C72:C122)</f>
        <v>54.5</v>
      </c>
      <c r="D123" s="450"/>
      <c r="E123" s="245">
        <f>SUM(E72:E122)</f>
        <v>0</v>
      </c>
      <c r="F123" s="451"/>
      <c r="G123" s="452"/>
      <c r="H123" s="453"/>
      <c r="I123" s="454"/>
      <c r="J123" s="260" t="s">
        <v>268</v>
      </c>
      <c r="K123" s="245">
        <f>SUM(K87:K122)</f>
        <v>0</v>
      </c>
      <c r="L123" s="455">
        <f>SUM(L87:L122)</f>
        <v>0</v>
      </c>
      <c r="M123" s="448"/>
    </row>
    <row r="124" spans="1:13" ht="27" customHeight="1" thickTop="1" x14ac:dyDescent="0.15">
      <c r="A124" s="194"/>
      <c r="B124" s="195" t="s">
        <v>0</v>
      </c>
      <c r="C124" s="196" t="s">
        <v>189</v>
      </c>
      <c r="D124" s="197" t="s">
        <v>2</v>
      </c>
      <c r="E124" s="197" t="s">
        <v>5</v>
      </c>
      <c r="F124" s="198" t="s">
        <v>190</v>
      </c>
      <c r="G124" s="196" t="s">
        <v>1</v>
      </c>
      <c r="H124" s="199"/>
      <c r="I124" s="197" t="s">
        <v>2</v>
      </c>
      <c r="J124" s="197" t="s">
        <v>5</v>
      </c>
      <c r="K124" s="200" t="s">
        <v>6</v>
      </c>
      <c r="L124" s="386" t="s">
        <v>191</v>
      </c>
    </row>
    <row r="125" spans="1:13" ht="27" customHeight="1" x14ac:dyDescent="0.15">
      <c r="A125" s="456" t="s">
        <v>313</v>
      </c>
      <c r="B125" s="457" t="s">
        <v>314</v>
      </c>
      <c r="C125" s="389"/>
      <c r="D125" s="203"/>
      <c r="E125" s="203">
        <f>C125*D125</f>
        <v>0</v>
      </c>
      <c r="F125" s="221"/>
      <c r="H125" s="458"/>
      <c r="I125" s="425"/>
      <c r="J125" s="459"/>
      <c r="K125" s="435"/>
      <c r="L125" s="460"/>
    </row>
    <row r="126" spans="1:13" ht="27" customHeight="1" x14ac:dyDescent="0.15">
      <c r="A126" s="423">
        <v>1</v>
      </c>
      <c r="B126" s="409" t="s">
        <v>315</v>
      </c>
      <c r="C126" s="389">
        <v>12</v>
      </c>
      <c r="D126" s="203"/>
      <c r="E126" s="203">
        <f>C126*D126</f>
        <v>0</v>
      </c>
      <c r="F126" s="221"/>
      <c r="G126" s="461"/>
      <c r="H126" s="458"/>
      <c r="I126" s="425"/>
      <c r="J126" s="459">
        <f>C126*D126</f>
        <v>0</v>
      </c>
      <c r="K126" s="428"/>
    </row>
    <row r="127" spans="1:13" ht="27" customHeight="1" x14ac:dyDescent="0.15">
      <c r="A127" s="423"/>
      <c r="B127" s="210" t="s">
        <v>316</v>
      </c>
      <c r="C127" s="389"/>
      <c r="D127" s="203"/>
      <c r="E127" s="203"/>
      <c r="F127" s="204" t="s">
        <v>317</v>
      </c>
      <c r="G127" s="205">
        <v>1</v>
      </c>
      <c r="H127" s="206" t="s">
        <v>318</v>
      </c>
      <c r="I127" s="203"/>
      <c r="J127" s="203">
        <f t="shared" ref="J127:J131" si="5">G127*I127</f>
        <v>0</v>
      </c>
      <c r="K127" s="261"/>
      <c r="L127" s="390"/>
    </row>
    <row r="128" spans="1:13" ht="27" customHeight="1" x14ac:dyDescent="0.15">
      <c r="A128" s="423"/>
      <c r="B128" s="409" t="s">
        <v>319</v>
      </c>
      <c r="C128" s="426"/>
      <c r="D128" s="425"/>
      <c r="E128" s="203"/>
      <c r="F128" s="406" t="s">
        <v>320</v>
      </c>
      <c r="G128" s="205">
        <v>1</v>
      </c>
      <c r="H128" s="206" t="s">
        <v>321</v>
      </c>
      <c r="I128" s="203"/>
      <c r="J128" s="203">
        <f t="shared" si="5"/>
        <v>0</v>
      </c>
      <c r="K128" s="208"/>
      <c r="L128" s="390"/>
    </row>
    <row r="129" spans="1:12" ht="27" customHeight="1" x14ac:dyDescent="0.15">
      <c r="A129" s="423"/>
      <c r="B129" s="210" t="s">
        <v>322</v>
      </c>
      <c r="C129" s="426"/>
      <c r="D129" s="425"/>
      <c r="E129" s="203"/>
      <c r="F129" s="204" t="s">
        <v>323</v>
      </c>
      <c r="G129" s="407">
        <v>2</v>
      </c>
      <c r="H129" s="206" t="s">
        <v>217</v>
      </c>
      <c r="I129" s="425"/>
      <c r="J129" s="203">
        <f t="shared" si="5"/>
        <v>0</v>
      </c>
      <c r="K129" s="427"/>
      <c r="L129" s="428"/>
    </row>
    <row r="130" spans="1:12" ht="27" customHeight="1" x14ac:dyDescent="0.15">
      <c r="A130" s="423"/>
      <c r="B130" s="210" t="s">
        <v>324</v>
      </c>
      <c r="C130" s="426"/>
      <c r="D130" s="425"/>
      <c r="E130" s="203"/>
      <c r="F130" s="204" t="s">
        <v>325</v>
      </c>
      <c r="G130" s="407">
        <v>2</v>
      </c>
      <c r="H130" s="408" t="s">
        <v>217</v>
      </c>
      <c r="I130" s="425"/>
      <c r="J130" s="203">
        <f t="shared" si="5"/>
        <v>0</v>
      </c>
      <c r="K130" s="437"/>
      <c r="L130" s="437"/>
    </row>
    <row r="131" spans="1:12" ht="27" customHeight="1" x14ac:dyDescent="0.15">
      <c r="A131" s="423"/>
      <c r="B131" s="210"/>
      <c r="C131" s="426"/>
      <c r="D131" s="425"/>
      <c r="E131" s="203"/>
      <c r="F131" s="204" t="s">
        <v>326</v>
      </c>
      <c r="G131" s="407">
        <v>2</v>
      </c>
      <c r="H131" s="408" t="s">
        <v>197</v>
      </c>
      <c r="I131" s="425"/>
      <c r="J131" s="203">
        <f t="shared" si="5"/>
        <v>0</v>
      </c>
      <c r="K131" s="437"/>
      <c r="L131" s="428"/>
    </row>
    <row r="132" spans="1:12" ht="27" customHeight="1" x14ac:dyDescent="0.15">
      <c r="A132" s="423"/>
      <c r="C132" s="213"/>
      <c r="D132" s="203"/>
      <c r="E132" s="217"/>
      <c r="F132" s="253" t="s">
        <v>230</v>
      </c>
      <c r="G132" s="205">
        <v>1</v>
      </c>
      <c r="H132" s="206" t="s">
        <v>175</v>
      </c>
      <c r="I132" s="425"/>
      <c r="J132" s="203"/>
      <c r="K132" s="427"/>
      <c r="L132" s="428"/>
    </row>
    <row r="133" spans="1:12" ht="27" customHeight="1" x14ac:dyDescent="0.15">
      <c r="A133" s="423"/>
      <c r="B133" s="409"/>
      <c r="C133" s="213"/>
      <c r="D133" s="203"/>
      <c r="E133" s="197"/>
      <c r="F133" s="253"/>
      <c r="G133" s="205"/>
      <c r="H133" s="206"/>
      <c r="I133" s="425"/>
      <c r="J133" s="222" t="s">
        <v>225</v>
      </c>
      <c r="K133" s="223">
        <f>SUM(J126:J132)</f>
        <v>0</v>
      </c>
      <c r="L133" s="398">
        <f>SUM(J127:J132)</f>
        <v>0</v>
      </c>
    </row>
    <row r="134" spans="1:12" ht="27" customHeight="1" x14ac:dyDescent="0.15">
      <c r="A134" s="423">
        <v>2</v>
      </c>
      <c r="B134" s="409" t="s">
        <v>327</v>
      </c>
      <c r="C134" s="389">
        <v>5</v>
      </c>
      <c r="D134" s="203"/>
      <c r="E134" s="203">
        <f>C134*D134</f>
        <v>0</v>
      </c>
      <c r="F134" s="253"/>
      <c r="G134" s="205"/>
      <c r="H134" s="206"/>
      <c r="I134" s="425"/>
      <c r="J134" s="459">
        <f>C134*D134</f>
        <v>0</v>
      </c>
      <c r="K134" s="230"/>
      <c r="L134" s="438"/>
    </row>
    <row r="135" spans="1:12" ht="27" customHeight="1" x14ac:dyDescent="0.15">
      <c r="A135" s="423"/>
      <c r="B135" s="409" t="s">
        <v>328</v>
      </c>
      <c r="C135" s="213"/>
      <c r="D135" s="203"/>
      <c r="E135" s="217"/>
      <c r="F135" s="253" t="s">
        <v>329</v>
      </c>
      <c r="G135" s="205">
        <v>1</v>
      </c>
      <c r="H135" s="206" t="s">
        <v>197</v>
      </c>
      <c r="I135" s="203"/>
      <c r="J135" s="207">
        <f>G135*I135</f>
        <v>0</v>
      </c>
      <c r="K135" s="230"/>
      <c r="L135" s="438"/>
    </row>
    <row r="136" spans="1:12" ht="27" customHeight="1" x14ac:dyDescent="0.15">
      <c r="A136" s="423"/>
      <c r="B136" s="409" t="s">
        <v>330</v>
      </c>
      <c r="C136" s="213"/>
      <c r="D136" s="203"/>
      <c r="E136" s="217"/>
      <c r="F136" s="221" t="s">
        <v>331</v>
      </c>
      <c r="G136" s="205">
        <v>2</v>
      </c>
      <c r="H136" s="408" t="s">
        <v>217</v>
      </c>
      <c r="I136" s="425"/>
      <c r="J136" s="207">
        <f>G136*I136</f>
        <v>0</v>
      </c>
      <c r="K136" s="230"/>
      <c r="L136" s="438"/>
    </row>
    <row r="137" spans="1:12" ht="27" customHeight="1" x14ac:dyDescent="0.15">
      <c r="A137" s="423"/>
      <c r="B137" s="409" t="s">
        <v>332</v>
      </c>
      <c r="C137" s="213"/>
      <c r="D137" s="203"/>
      <c r="E137" s="217"/>
      <c r="F137" s="253"/>
      <c r="G137" s="205"/>
      <c r="H137" s="206"/>
      <c r="I137" s="425"/>
      <c r="J137" s="207">
        <f>G137*I137</f>
        <v>0</v>
      </c>
      <c r="K137" s="230"/>
      <c r="L137" s="438"/>
    </row>
    <row r="138" spans="1:12" ht="27" customHeight="1" x14ac:dyDescent="0.15">
      <c r="A138" s="423"/>
      <c r="B138" s="409"/>
      <c r="C138" s="213"/>
      <c r="D138" s="203"/>
      <c r="E138" s="217"/>
      <c r="F138" s="253"/>
      <c r="G138" s="205"/>
      <c r="H138" s="206"/>
      <c r="I138" s="425"/>
      <c r="J138" s="222"/>
      <c r="K138" s="262"/>
      <c r="L138" s="462"/>
    </row>
    <row r="139" spans="1:12" ht="27" customHeight="1" x14ac:dyDescent="0.15">
      <c r="A139" s="423"/>
      <c r="B139" s="409"/>
      <c r="C139" s="213"/>
      <c r="D139" s="203"/>
      <c r="E139" s="197"/>
      <c r="F139" s="253"/>
      <c r="G139" s="205"/>
      <c r="H139" s="206"/>
      <c r="I139" s="425"/>
      <c r="J139" s="222" t="s">
        <v>225</v>
      </c>
      <c r="K139" s="223">
        <f>SUM(J134:J136)</f>
        <v>0</v>
      </c>
      <c r="L139" s="398">
        <f>SUM(J135:J136)</f>
        <v>0</v>
      </c>
    </row>
    <row r="140" spans="1:12" ht="27" customHeight="1" x14ac:dyDescent="0.15">
      <c r="A140" s="436"/>
      <c r="C140" s="436"/>
      <c r="D140" s="436"/>
      <c r="F140" s="253"/>
      <c r="G140" s="205"/>
      <c r="H140" s="206"/>
      <c r="I140" s="425"/>
      <c r="J140" s="222"/>
      <c r="K140" s="232"/>
      <c r="L140" s="401"/>
    </row>
    <row r="141" spans="1:12" ht="27" customHeight="1" x14ac:dyDescent="0.15">
      <c r="A141" s="423">
        <v>3</v>
      </c>
      <c r="B141" s="409" t="s">
        <v>560</v>
      </c>
      <c r="C141" s="389">
        <v>19</v>
      </c>
      <c r="D141" s="203"/>
      <c r="E141" s="203">
        <f>C141*D141</f>
        <v>0</v>
      </c>
      <c r="F141" s="221"/>
      <c r="G141" s="463"/>
      <c r="H141" s="464"/>
      <c r="I141" s="465"/>
      <c r="J141" s="207">
        <f>C141*D141</f>
        <v>0</v>
      </c>
      <c r="K141" s="437"/>
    </row>
    <row r="142" spans="1:12" ht="27" customHeight="1" x14ac:dyDescent="0.15">
      <c r="A142" s="423"/>
      <c r="B142" s="621" t="s">
        <v>561</v>
      </c>
      <c r="C142" s="213"/>
      <c r="D142" s="203"/>
      <c r="E142" s="203"/>
      <c r="F142" s="221" t="s">
        <v>333</v>
      </c>
      <c r="G142" s="205">
        <v>5</v>
      </c>
      <c r="H142" s="464" t="s">
        <v>334</v>
      </c>
      <c r="I142" s="466"/>
      <c r="J142" s="207">
        <f>SUM(G142*I142)</f>
        <v>0</v>
      </c>
      <c r="K142" s="230"/>
      <c r="L142" s="438"/>
    </row>
    <row r="143" spans="1:12" ht="27" customHeight="1" x14ac:dyDescent="0.15">
      <c r="A143" s="423"/>
      <c r="B143" s="409" t="s">
        <v>335</v>
      </c>
      <c r="C143" s="213"/>
      <c r="D143" s="203"/>
      <c r="E143" s="203"/>
      <c r="F143" s="221" t="s">
        <v>336</v>
      </c>
      <c r="G143" s="205">
        <v>2</v>
      </c>
      <c r="H143" s="206" t="s">
        <v>206</v>
      </c>
      <c r="I143" s="203"/>
      <c r="J143" s="207">
        <f>SUM(G143*I143)</f>
        <v>0</v>
      </c>
      <c r="K143" s="230"/>
      <c r="L143" s="390"/>
    </row>
    <row r="144" spans="1:12" ht="27" customHeight="1" x14ac:dyDescent="0.15">
      <c r="A144" s="446"/>
      <c r="B144" s="409" t="s">
        <v>337</v>
      </c>
      <c r="C144" s="219"/>
      <c r="D144" s="216"/>
      <c r="E144" s="203"/>
      <c r="F144" s="221" t="s">
        <v>224</v>
      </c>
      <c r="G144" s="205">
        <v>1</v>
      </c>
      <c r="H144" s="206" t="s">
        <v>175</v>
      </c>
      <c r="I144" s="203"/>
      <c r="J144" s="207"/>
      <c r="K144" s="230"/>
      <c r="L144" s="390"/>
    </row>
    <row r="145" spans="1:13" ht="27" customHeight="1" x14ac:dyDescent="0.15">
      <c r="A145" s="446"/>
      <c r="B145" s="402" t="s">
        <v>554</v>
      </c>
      <c r="C145" s="219"/>
      <c r="D145" s="216"/>
      <c r="E145" s="203"/>
      <c r="F145" s="436"/>
      <c r="I145" s="436"/>
      <c r="K145" s="208"/>
      <c r="L145" s="428"/>
    </row>
    <row r="146" spans="1:13" ht="27" customHeight="1" x14ac:dyDescent="0.15">
      <c r="A146" s="423"/>
      <c r="B146" s="409" t="s">
        <v>338</v>
      </c>
      <c r="C146" s="213"/>
      <c r="D146" s="203"/>
      <c r="E146" s="203"/>
      <c r="F146" s="221"/>
      <c r="G146" s="205"/>
      <c r="H146" s="206"/>
      <c r="I146" s="203"/>
      <c r="J146" s="207">
        <f>G144*I146</f>
        <v>0</v>
      </c>
      <c r="K146" s="231"/>
      <c r="L146" s="433"/>
      <c r="M146" s="448"/>
    </row>
    <row r="147" spans="1:13" ht="27" customHeight="1" x14ac:dyDescent="0.15">
      <c r="A147" s="423"/>
      <c r="B147" s="210"/>
      <c r="C147" s="255"/>
      <c r="D147" s="404"/>
      <c r="E147" s="263"/>
      <c r="F147" s="237"/>
      <c r="G147" s="215"/>
      <c r="H147" s="412"/>
      <c r="I147" s="413"/>
      <c r="J147" s="222" t="s">
        <v>225</v>
      </c>
      <c r="K147" s="223">
        <f>SUM(J141:J144)</f>
        <v>0</v>
      </c>
      <c r="L147" s="203">
        <f>SUM(J142:J144)</f>
        <v>0</v>
      </c>
      <c r="M147" s="467"/>
    </row>
    <row r="148" spans="1:13" ht="27" customHeight="1" x14ac:dyDescent="0.15">
      <c r="A148" s="468"/>
      <c r="B148" s="434"/>
      <c r="C148" s="213"/>
      <c r="D148" s="203"/>
      <c r="E148" s="217"/>
      <c r="F148" s="253"/>
      <c r="G148" s="205"/>
      <c r="H148" s="206"/>
      <c r="I148" s="425"/>
      <c r="J148" s="229"/>
      <c r="K148" s="230"/>
      <c r="L148" s="390"/>
    </row>
    <row r="149" spans="1:13" ht="27" customHeight="1" x14ac:dyDescent="0.15">
      <c r="A149" s="622">
        <v>4</v>
      </c>
      <c r="B149" s="621" t="s">
        <v>562</v>
      </c>
      <c r="C149" s="623">
        <v>5</v>
      </c>
      <c r="D149" s="6"/>
      <c r="E149" s="6">
        <f>C149*D149</f>
        <v>0</v>
      </c>
      <c r="F149" s="624"/>
      <c r="G149" s="8"/>
      <c r="H149" s="5"/>
      <c r="I149" s="625"/>
      <c r="J149" s="626">
        <f>C149*D149</f>
        <v>0</v>
      </c>
      <c r="K149" s="627"/>
      <c r="L149" s="628"/>
    </row>
    <row r="150" spans="1:13" ht="27" customHeight="1" x14ac:dyDescent="0.15">
      <c r="A150" s="622"/>
      <c r="B150" s="621" t="s">
        <v>549</v>
      </c>
      <c r="C150" s="4"/>
      <c r="D150" s="6"/>
      <c r="E150" s="629"/>
      <c r="F150" s="624" t="s">
        <v>339</v>
      </c>
      <c r="G150" s="8">
        <v>1</v>
      </c>
      <c r="H150" s="5" t="s">
        <v>206</v>
      </c>
      <c r="I150" s="6"/>
      <c r="J150" s="630">
        <f>G150*I150</f>
        <v>0</v>
      </c>
      <c r="K150" s="627"/>
      <c r="L150" s="628"/>
    </row>
    <row r="151" spans="1:13" ht="27" customHeight="1" x14ac:dyDescent="0.15">
      <c r="A151" s="622"/>
      <c r="B151" s="621" t="s">
        <v>340</v>
      </c>
      <c r="C151" s="4"/>
      <c r="D151" s="6"/>
      <c r="E151" s="629"/>
      <c r="F151" s="631" t="s">
        <v>341</v>
      </c>
      <c r="G151" s="8">
        <v>1</v>
      </c>
      <c r="H151" s="619" t="s">
        <v>217</v>
      </c>
      <c r="I151" s="625"/>
      <c r="J151" s="630">
        <f>G151*I151</f>
        <v>0</v>
      </c>
      <c r="K151" s="627"/>
      <c r="L151" s="628"/>
    </row>
    <row r="152" spans="1:13" ht="27" customHeight="1" x14ac:dyDescent="0.15">
      <c r="A152" s="622"/>
      <c r="B152" s="621" t="s">
        <v>342</v>
      </c>
      <c r="C152" s="4"/>
      <c r="D152" s="6"/>
      <c r="E152" s="629"/>
      <c r="F152" s="624" t="s">
        <v>343</v>
      </c>
      <c r="G152" s="8">
        <v>1</v>
      </c>
      <c r="H152" s="619" t="s">
        <v>217</v>
      </c>
      <c r="I152" s="625"/>
      <c r="J152" s="630">
        <f>G152*I152</f>
        <v>0</v>
      </c>
      <c r="K152" s="627"/>
      <c r="L152" s="628"/>
    </row>
    <row r="153" spans="1:13" ht="27" customHeight="1" x14ac:dyDescent="0.15">
      <c r="A153" s="622"/>
      <c r="B153" s="621" t="s">
        <v>550</v>
      </c>
      <c r="C153" s="4"/>
      <c r="D153" s="6"/>
      <c r="E153" s="629"/>
      <c r="F153" s="624" t="s">
        <v>344</v>
      </c>
      <c r="G153" s="8">
        <v>1</v>
      </c>
      <c r="H153" s="619" t="s">
        <v>217</v>
      </c>
      <c r="I153" s="625"/>
      <c r="J153" s="630">
        <f t="shared" ref="J153:J157" si="6">G153*I153</f>
        <v>0</v>
      </c>
      <c r="K153" s="627"/>
      <c r="L153" s="628"/>
    </row>
    <row r="154" spans="1:13" ht="27" customHeight="1" x14ac:dyDescent="0.15">
      <c r="A154" s="622"/>
      <c r="B154" s="621"/>
      <c r="C154" s="4"/>
      <c r="D154" s="6"/>
      <c r="E154" s="629"/>
      <c r="F154" s="624" t="s">
        <v>345</v>
      </c>
      <c r="G154" s="8">
        <v>2</v>
      </c>
      <c r="H154" s="5" t="s">
        <v>206</v>
      </c>
      <c r="I154" s="625"/>
      <c r="J154" s="630">
        <f t="shared" si="6"/>
        <v>0</v>
      </c>
      <c r="K154" s="627"/>
      <c r="L154" s="628"/>
    </row>
    <row r="155" spans="1:13" ht="27" customHeight="1" x14ac:dyDescent="0.15">
      <c r="A155" s="622"/>
      <c r="B155" s="621"/>
      <c r="C155" s="4"/>
      <c r="D155" s="6"/>
      <c r="E155" s="629"/>
      <c r="F155" s="624" t="s">
        <v>346</v>
      </c>
      <c r="G155" s="8">
        <v>1</v>
      </c>
      <c r="H155" s="5" t="s">
        <v>206</v>
      </c>
      <c r="I155" s="625"/>
      <c r="J155" s="630">
        <f t="shared" si="6"/>
        <v>0</v>
      </c>
      <c r="K155" s="627"/>
      <c r="L155" s="628"/>
    </row>
    <row r="156" spans="1:13" ht="27" customHeight="1" x14ac:dyDescent="0.15">
      <c r="A156" s="622"/>
      <c r="B156" s="621"/>
      <c r="C156" s="4"/>
      <c r="D156" s="6"/>
      <c r="E156" s="629"/>
      <c r="F156" s="624" t="s">
        <v>347</v>
      </c>
      <c r="G156" s="8">
        <v>1</v>
      </c>
      <c r="H156" s="5" t="s">
        <v>197</v>
      </c>
      <c r="I156" s="625"/>
      <c r="J156" s="630">
        <f t="shared" si="6"/>
        <v>0</v>
      </c>
      <c r="K156" s="627"/>
      <c r="L156" s="628"/>
    </row>
    <row r="157" spans="1:13" ht="27" customHeight="1" x14ac:dyDescent="0.15">
      <c r="A157" s="622"/>
      <c r="B157" s="621"/>
      <c r="C157" s="4"/>
      <c r="D157" s="6"/>
      <c r="E157" s="629"/>
      <c r="F157" s="624" t="s">
        <v>348</v>
      </c>
      <c r="G157" s="8">
        <v>1</v>
      </c>
      <c r="H157" s="5" t="s">
        <v>217</v>
      </c>
      <c r="I157" s="625"/>
      <c r="J157" s="630">
        <f t="shared" si="6"/>
        <v>0</v>
      </c>
      <c r="K157" s="632"/>
      <c r="L157" s="633"/>
    </row>
    <row r="158" spans="1:13" ht="27" customHeight="1" x14ac:dyDescent="0.15">
      <c r="A158" s="622"/>
      <c r="B158" s="621" t="s">
        <v>543</v>
      </c>
      <c r="C158" s="4"/>
      <c r="D158" s="6"/>
      <c r="E158" s="289"/>
      <c r="F158" s="624"/>
      <c r="G158" s="8"/>
      <c r="H158" s="5"/>
      <c r="I158" s="625"/>
      <c r="J158" s="181" t="s">
        <v>225</v>
      </c>
      <c r="K158" s="634">
        <f>SUM(J149:J157)</f>
        <v>0</v>
      </c>
      <c r="L158" s="635">
        <f>SUM(J150:J157)</f>
        <v>0</v>
      </c>
    </row>
    <row r="159" spans="1:13" ht="27" customHeight="1" x14ac:dyDescent="0.15">
      <c r="A159" s="423"/>
      <c r="B159" s="409"/>
      <c r="C159" s="426"/>
      <c r="D159" s="425"/>
      <c r="E159" s="203"/>
      <c r="F159" s="221"/>
      <c r="G159" s="407"/>
      <c r="H159" s="408"/>
      <c r="I159" s="425"/>
      <c r="J159" s="448"/>
      <c r="K159" s="436"/>
    </row>
    <row r="160" spans="1:13" ht="27" customHeight="1" x14ac:dyDescent="0.15">
      <c r="A160" s="436"/>
      <c r="B160" s="509"/>
      <c r="C160" s="510"/>
      <c r="D160" s="510"/>
      <c r="E160" s="509"/>
      <c r="F160" s="511"/>
      <c r="G160" s="512"/>
      <c r="H160" s="513"/>
      <c r="I160" s="514"/>
      <c r="J160" s="515"/>
      <c r="K160" s="232"/>
      <c r="L160" s="401"/>
    </row>
    <row r="161" spans="1:13" ht="27" customHeight="1" x14ac:dyDescent="0.15">
      <c r="A161" s="622">
        <v>5</v>
      </c>
      <c r="B161" s="636" t="s">
        <v>349</v>
      </c>
      <c r="C161" s="637">
        <v>9</v>
      </c>
      <c r="D161" s="16"/>
      <c r="E161" s="16">
        <f>C161*D161</f>
        <v>0</v>
      </c>
      <c r="F161" s="638"/>
      <c r="G161" s="18"/>
      <c r="H161" s="19"/>
      <c r="I161" s="639"/>
      <c r="J161" s="640">
        <f>C161*D161</f>
        <v>0</v>
      </c>
      <c r="K161" s="627"/>
      <c r="L161" s="628"/>
    </row>
    <row r="162" spans="1:13" ht="27" customHeight="1" x14ac:dyDescent="0.15">
      <c r="A162" s="622"/>
      <c r="B162" s="636" t="s">
        <v>350</v>
      </c>
      <c r="C162" s="14"/>
      <c r="D162" s="16"/>
      <c r="E162" s="641"/>
      <c r="F162" s="638" t="s">
        <v>552</v>
      </c>
      <c r="G162" s="18">
        <v>2</v>
      </c>
      <c r="H162" s="19" t="s">
        <v>553</v>
      </c>
      <c r="I162" s="16"/>
      <c r="J162" s="642">
        <f>G162*I162</f>
        <v>0</v>
      </c>
      <c r="K162" s="627"/>
      <c r="L162" s="628"/>
    </row>
    <row r="163" spans="1:13" ht="27" customHeight="1" x14ac:dyDescent="0.15">
      <c r="A163" s="622"/>
      <c r="B163" s="636" t="s">
        <v>351</v>
      </c>
      <c r="C163" s="14"/>
      <c r="D163" s="16"/>
      <c r="E163" s="641"/>
      <c r="F163" s="643" t="s">
        <v>551</v>
      </c>
      <c r="G163" s="18">
        <v>2</v>
      </c>
      <c r="H163" s="644" t="s">
        <v>376</v>
      </c>
      <c r="I163" s="639"/>
      <c r="J163" s="642">
        <f>G163*I163</f>
        <v>0</v>
      </c>
      <c r="K163" s="627"/>
      <c r="L163" s="628"/>
    </row>
    <row r="164" spans="1:13" ht="27" customHeight="1" x14ac:dyDescent="0.15">
      <c r="A164" s="622"/>
      <c r="B164" s="636" t="s">
        <v>352</v>
      </c>
      <c r="C164" s="14"/>
      <c r="D164" s="16"/>
      <c r="E164" s="641"/>
      <c r="F164" s="638" t="s">
        <v>353</v>
      </c>
      <c r="G164" s="18"/>
      <c r="H164" s="19" t="s">
        <v>245</v>
      </c>
      <c r="I164" s="639"/>
      <c r="J164" s="642">
        <f>G164*I164</f>
        <v>0</v>
      </c>
      <c r="K164" s="627"/>
      <c r="L164" s="628"/>
    </row>
    <row r="165" spans="1:13" ht="27" customHeight="1" x14ac:dyDescent="0.15">
      <c r="A165" s="622"/>
      <c r="B165" s="636"/>
      <c r="C165" s="14"/>
      <c r="D165" s="16"/>
      <c r="E165" s="641"/>
      <c r="F165" s="638" t="s">
        <v>354</v>
      </c>
      <c r="G165" s="18">
        <v>3</v>
      </c>
      <c r="H165" s="19" t="s">
        <v>321</v>
      </c>
      <c r="I165" s="639"/>
      <c r="J165" s="642">
        <f t="shared" ref="J165:J170" si="7">G165*I165</f>
        <v>0</v>
      </c>
      <c r="K165" s="632"/>
      <c r="L165" s="633"/>
    </row>
    <row r="166" spans="1:13" ht="27" customHeight="1" x14ac:dyDescent="0.15">
      <c r="A166" s="622"/>
      <c r="B166" s="645"/>
      <c r="C166" s="14"/>
      <c r="D166" s="16"/>
      <c r="E166" s="641"/>
      <c r="F166" s="638" t="s">
        <v>355</v>
      </c>
      <c r="G166" s="18">
        <v>1</v>
      </c>
      <c r="H166" s="19" t="s">
        <v>217</v>
      </c>
      <c r="I166" s="639"/>
      <c r="J166" s="642">
        <f t="shared" si="7"/>
        <v>0</v>
      </c>
      <c r="K166" s="632"/>
      <c r="L166" s="646"/>
    </row>
    <row r="167" spans="1:13" ht="27" customHeight="1" x14ac:dyDescent="0.15">
      <c r="A167" s="622"/>
      <c r="B167" s="645"/>
      <c r="C167" s="14"/>
      <c r="D167" s="16"/>
      <c r="E167" s="641"/>
      <c r="F167" s="638" t="s">
        <v>356</v>
      </c>
      <c r="G167" s="18">
        <v>3</v>
      </c>
      <c r="H167" s="19" t="s">
        <v>217</v>
      </c>
      <c r="I167" s="639"/>
      <c r="J167" s="642">
        <f t="shared" si="7"/>
        <v>0</v>
      </c>
      <c r="K167" s="632"/>
      <c r="L167" s="646"/>
    </row>
    <row r="168" spans="1:13" ht="27" customHeight="1" x14ac:dyDescent="0.15">
      <c r="A168" s="622"/>
      <c r="B168" s="645"/>
      <c r="C168" s="14"/>
      <c r="D168" s="16"/>
      <c r="E168" s="641"/>
      <c r="F168" s="638" t="s">
        <v>357</v>
      </c>
      <c r="G168" s="18">
        <v>3</v>
      </c>
      <c r="H168" s="19" t="s">
        <v>206</v>
      </c>
      <c r="I168" s="639"/>
      <c r="J168" s="642">
        <f t="shared" si="7"/>
        <v>0</v>
      </c>
      <c r="K168" s="632"/>
      <c r="L168" s="646"/>
    </row>
    <row r="169" spans="1:13" ht="27" customHeight="1" x14ac:dyDescent="0.15">
      <c r="A169" s="622"/>
      <c r="B169" s="645"/>
      <c r="C169" s="14"/>
      <c r="D169" s="16"/>
      <c r="E169" s="641"/>
      <c r="F169" s="638" t="s">
        <v>358</v>
      </c>
      <c r="G169" s="18">
        <v>20</v>
      </c>
      <c r="H169" s="19" t="s">
        <v>359</v>
      </c>
      <c r="I169" s="639"/>
      <c r="J169" s="642">
        <f t="shared" si="7"/>
        <v>0</v>
      </c>
      <c r="K169" s="632"/>
      <c r="L169" s="646"/>
    </row>
    <row r="170" spans="1:13" ht="27" customHeight="1" x14ac:dyDescent="0.15">
      <c r="A170" s="622"/>
      <c r="B170" s="645"/>
      <c r="C170" s="14"/>
      <c r="D170" s="16"/>
      <c r="E170" s="641"/>
      <c r="F170" s="638" t="s">
        <v>360</v>
      </c>
      <c r="G170" s="18">
        <v>1</v>
      </c>
      <c r="H170" s="19" t="s">
        <v>175</v>
      </c>
      <c r="I170" s="639"/>
      <c r="J170" s="642">
        <f t="shared" si="7"/>
        <v>0</v>
      </c>
      <c r="K170" s="632"/>
      <c r="L170" s="646"/>
    </row>
    <row r="171" spans="1:13" ht="27" customHeight="1" thickBot="1" x14ac:dyDescent="0.2">
      <c r="A171" s="622"/>
      <c r="B171" s="647"/>
      <c r="C171" s="14"/>
      <c r="D171" s="16"/>
      <c r="E171" s="648"/>
      <c r="F171" s="638"/>
      <c r="G171" s="18"/>
      <c r="H171" s="19"/>
      <c r="I171" s="639"/>
      <c r="J171" s="649" t="s">
        <v>225</v>
      </c>
      <c r="K171" s="634">
        <f>SUM(J161:J170)</f>
        <v>0</v>
      </c>
      <c r="L171" s="635">
        <f>SUM(J162:J170)</f>
        <v>0</v>
      </c>
    </row>
    <row r="172" spans="1:13" ht="27" customHeight="1" thickTop="1" thickBot="1" x14ac:dyDescent="0.2">
      <c r="A172" s="469"/>
      <c r="B172" s="265" t="s">
        <v>361</v>
      </c>
      <c r="C172" s="266">
        <f>SUM(C125:C171)</f>
        <v>50</v>
      </c>
      <c r="D172" s="450"/>
      <c r="E172" s="245">
        <f>SUM(E125:E171)</f>
        <v>0</v>
      </c>
      <c r="F172" s="451"/>
      <c r="G172" s="452"/>
      <c r="H172" s="453"/>
      <c r="I172" s="454"/>
      <c r="J172" s="249" t="s">
        <v>268</v>
      </c>
      <c r="K172" s="245">
        <f>SUM(K133:K171)</f>
        <v>0</v>
      </c>
      <c r="L172" s="470">
        <f>SUM(L133:L171)</f>
        <v>0</v>
      </c>
      <c r="M172" s="448"/>
    </row>
    <row r="173" spans="1:13" ht="27" customHeight="1" thickTop="1" x14ac:dyDescent="0.15">
      <c r="A173" s="194"/>
      <c r="B173" s="195" t="s">
        <v>0</v>
      </c>
      <c r="C173" s="196" t="s">
        <v>189</v>
      </c>
      <c r="D173" s="197" t="s">
        <v>2</v>
      </c>
      <c r="E173" s="197" t="s">
        <v>5</v>
      </c>
      <c r="F173" s="198" t="s">
        <v>190</v>
      </c>
      <c r="G173" s="196" t="s">
        <v>1</v>
      </c>
      <c r="H173" s="199"/>
      <c r="I173" s="197" t="s">
        <v>2</v>
      </c>
      <c r="J173" s="197" t="s">
        <v>5</v>
      </c>
      <c r="K173" s="200" t="s">
        <v>6</v>
      </c>
      <c r="L173" s="386" t="s">
        <v>191</v>
      </c>
    </row>
    <row r="174" spans="1:13" ht="27" customHeight="1" x14ac:dyDescent="0.15">
      <c r="A174" s="456" t="s">
        <v>362</v>
      </c>
      <c r="B174" s="457" t="s">
        <v>363</v>
      </c>
      <c r="C174" s="196"/>
      <c r="D174" s="197"/>
      <c r="E174" s="197"/>
      <c r="F174" s="198"/>
      <c r="G174" s="275"/>
      <c r="H174" s="267"/>
      <c r="I174" s="197"/>
      <c r="J174" s="197"/>
      <c r="K174" s="200"/>
      <c r="L174" s="485"/>
    </row>
    <row r="175" spans="1:13" ht="27" customHeight="1" x14ac:dyDescent="0.15">
      <c r="A175" s="423">
        <v>1</v>
      </c>
      <c r="B175" s="472" t="s">
        <v>364</v>
      </c>
      <c r="C175" s="389">
        <v>10</v>
      </c>
      <c r="D175" s="203"/>
      <c r="E175" s="203">
        <f>C175*D175</f>
        <v>0</v>
      </c>
      <c r="F175" s="252"/>
      <c r="H175" s="458"/>
      <c r="I175" s="425"/>
      <c r="J175" s="471">
        <f>C175*D175</f>
        <v>0</v>
      </c>
      <c r="K175" s="445"/>
    </row>
    <row r="176" spans="1:13" ht="27" customHeight="1" x14ac:dyDescent="0.15">
      <c r="A176" s="423"/>
      <c r="B176" s="409" t="s">
        <v>365</v>
      </c>
      <c r="C176" s="473"/>
      <c r="D176" s="231"/>
      <c r="E176" s="231"/>
      <c r="F176" s="204" t="s">
        <v>42</v>
      </c>
      <c r="G176" s="205">
        <v>1</v>
      </c>
      <c r="H176" s="267" t="s">
        <v>299</v>
      </c>
      <c r="I176" s="433"/>
      <c r="K176" s="437"/>
    </row>
    <row r="177" spans="1:13" ht="27" customHeight="1" x14ac:dyDescent="0.15">
      <c r="A177" s="423"/>
      <c r="B177" s="409"/>
      <c r="C177" s="426"/>
      <c r="D177" s="425"/>
      <c r="E177" s="203"/>
      <c r="F177" s="474"/>
      <c r="G177" s="407"/>
      <c r="H177" s="206"/>
      <c r="I177" s="425"/>
      <c r="J177" s="222" t="s">
        <v>225</v>
      </c>
      <c r="K177" s="231">
        <f>SUM(J175:J176)</f>
        <v>0</v>
      </c>
      <c r="L177" s="475">
        <f>SUM(J176)</f>
        <v>0</v>
      </c>
    </row>
    <row r="178" spans="1:13" ht="27" customHeight="1" x14ac:dyDescent="0.15">
      <c r="A178" s="423">
        <v>2</v>
      </c>
      <c r="B178" s="409" t="s">
        <v>366</v>
      </c>
      <c r="C178" s="476"/>
      <c r="D178" s="203"/>
      <c r="E178" s="203"/>
      <c r="F178" s="406"/>
      <c r="G178" s="205"/>
      <c r="H178" s="408"/>
      <c r="I178" s="425"/>
      <c r="J178" s="207">
        <f>G178*I178</f>
        <v>0</v>
      </c>
      <c r="K178" s="223">
        <f>SUM(J177:J177)</f>
        <v>0</v>
      </c>
      <c r="L178" s="398"/>
    </row>
    <row r="179" spans="1:13" ht="27" customHeight="1" x14ac:dyDescent="0.15">
      <c r="A179" s="423"/>
      <c r="B179" s="409"/>
      <c r="C179" s="426"/>
      <c r="D179" s="425"/>
      <c r="E179" s="203"/>
      <c r="F179" s="406" t="s">
        <v>367</v>
      </c>
      <c r="G179" s="205">
        <v>2</v>
      </c>
      <c r="H179" s="408" t="s">
        <v>368</v>
      </c>
      <c r="I179" s="425"/>
      <c r="J179" s="268">
        <f>G179*I179</f>
        <v>0</v>
      </c>
      <c r="K179" s="230"/>
      <c r="L179" s="390"/>
      <c r="M179" s="467"/>
    </row>
    <row r="180" spans="1:13" ht="27" customHeight="1" x14ac:dyDescent="0.15">
      <c r="A180" s="446"/>
      <c r="B180" s="402"/>
      <c r="C180" s="403"/>
      <c r="D180" s="404"/>
      <c r="E180" s="216"/>
      <c r="F180" s="221"/>
      <c r="G180" s="407"/>
      <c r="H180" s="206"/>
      <c r="I180" s="425"/>
      <c r="J180" s="222" t="s">
        <v>225</v>
      </c>
      <c r="K180" s="425">
        <f>SUM(J179)</f>
        <v>0</v>
      </c>
      <c r="L180" s="653">
        <v>0</v>
      </c>
    </row>
    <row r="181" spans="1:13" ht="27" customHeight="1" x14ac:dyDescent="0.15">
      <c r="A181" s="423">
        <v>3</v>
      </c>
      <c r="B181" s="409" t="s">
        <v>555</v>
      </c>
      <c r="C181" s="476"/>
      <c r="D181" s="203"/>
      <c r="E181" s="203"/>
      <c r="F181" s="431"/>
      <c r="G181" s="227"/>
      <c r="H181" s="650"/>
      <c r="I181" s="651"/>
      <c r="J181" s="652">
        <f>G181*I181</f>
        <v>0</v>
      </c>
      <c r="K181" s="262"/>
      <c r="L181" s="475"/>
    </row>
    <row r="182" spans="1:13" ht="27" customHeight="1" x14ac:dyDescent="0.15">
      <c r="A182" s="423"/>
      <c r="B182" s="409"/>
      <c r="C182" s="426"/>
      <c r="D182" s="425"/>
      <c r="E182" s="203"/>
      <c r="F182" s="406"/>
      <c r="G182" s="205">
        <v>1</v>
      </c>
      <c r="H182" s="267" t="s">
        <v>299</v>
      </c>
      <c r="I182" s="425"/>
      <c r="J182" s="268">
        <f>G182*I182</f>
        <v>0</v>
      </c>
      <c r="K182" s="230"/>
      <c r="L182" s="390"/>
      <c r="M182" s="467"/>
    </row>
    <row r="183" spans="1:13" ht="27" customHeight="1" thickBot="1" x14ac:dyDescent="0.2">
      <c r="A183" s="446"/>
      <c r="B183" s="402"/>
      <c r="C183" s="403"/>
      <c r="D183" s="404"/>
      <c r="E183" s="216"/>
      <c r="F183" s="269"/>
      <c r="G183" s="477"/>
      <c r="H183" s="270"/>
      <c r="I183" s="478"/>
      <c r="J183" s="271" t="s">
        <v>225</v>
      </c>
      <c r="K183" s="478">
        <f>SUM(J182)</f>
        <v>0</v>
      </c>
      <c r="L183" s="479">
        <v>0</v>
      </c>
    </row>
    <row r="184" spans="1:13" ht="27" customHeight="1" thickTop="1" thickBot="1" x14ac:dyDescent="0.2">
      <c r="A184" s="480"/>
      <c r="B184" s="481" t="s">
        <v>369</v>
      </c>
      <c r="C184" s="244">
        <f>SUM(C175:C180)</f>
        <v>10</v>
      </c>
      <c r="D184" s="245"/>
      <c r="E184" s="245"/>
      <c r="F184" s="272"/>
      <c r="G184" s="247"/>
      <c r="H184" s="248"/>
      <c r="I184" s="450"/>
      <c r="J184" s="249" t="s">
        <v>268</v>
      </c>
      <c r="K184" s="450">
        <f>SUM(K177:K183)</f>
        <v>0</v>
      </c>
      <c r="L184" s="482">
        <f>SUM(L177+L180)</f>
        <v>0</v>
      </c>
    </row>
    <row r="185" spans="1:13" ht="27" customHeight="1" thickTop="1" x14ac:dyDescent="0.15">
      <c r="A185" s="456"/>
      <c r="B185" s="483" t="s">
        <v>370</v>
      </c>
      <c r="C185" s="273" t="s">
        <v>189</v>
      </c>
      <c r="D185" s="274" t="s">
        <v>2</v>
      </c>
      <c r="E185" s="274" t="s">
        <v>5</v>
      </c>
      <c r="F185" s="198" t="s">
        <v>190</v>
      </c>
      <c r="G185" s="196" t="s">
        <v>1</v>
      </c>
      <c r="H185" s="484"/>
      <c r="I185" s="197" t="s">
        <v>2</v>
      </c>
      <c r="J185" s="197" t="s">
        <v>5</v>
      </c>
      <c r="K185" s="200" t="s">
        <v>6</v>
      </c>
      <c r="L185" s="386" t="s">
        <v>191</v>
      </c>
    </row>
    <row r="186" spans="1:13" ht="27" customHeight="1" x14ac:dyDescent="0.15">
      <c r="A186" s="456" t="s">
        <v>371</v>
      </c>
      <c r="B186" s="457" t="s">
        <v>372</v>
      </c>
      <c r="C186" s="196"/>
      <c r="D186" s="197"/>
      <c r="E186" s="197"/>
      <c r="F186" s="198"/>
      <c r="G186" s="275"/>
      <c r="H186" s="484"/>
      <c r="I186" s="197"/>
      <c r="J186" s="197"/>
      <c r="K186" s="251"/>
      <c r="L186" s="485"/>
    </row>
    <row r="187" spans="1:13" ht="27" customHeight="1" x14ac:dyDescent="0.15">
      <c r="A187" s="423">
        <v>1</v>
      </c>
      <c r="B187" s="621" t="s">
        <v>563</v>
      </c>
      <c r="C187" s="486">
        <v>24</v>
      </c>
      <c r="D187" s="203"/>
      <c r="E187" s="203">
        <f>C187*D187</f>
        <v>0</v>
      </c>
      <c r="F187" s="221"/>
      <c r="G187" s="461"/>
      <c r="H187" s="199"/>
      <c r="I187" s="436"/>
      <c r="J187" s="459">
        <f>C187*D187</f>
        <v>0</v>
      </c>
      <c r="K187" s="445"/>
    </row>
    <row r="188" spans="1:13" ht="27" customHeight="1" x14ac:dyDescent="0.15">
      <c r="A188" s="423"/>
      <c r="B188" s="409" t="s">
        <v>373</v>
      </c>
      <c r="C188" s="476"/>
      <c r="D188" s="203"/>
      <c r="E188" s="203"/>
      <c r="F188" s="221"/>
      <c r="G188" s="407"/>
      <c r="H188" s="408"/>
      <c r="I188" s="425"/>
      <c r="J188" s="207"/>
      <c r="K188" s="404"/>
      <c r="L188" s="435"/>
    </row>
    <row r="189" spans="1:13" ht="27" customHeight="1" x14ac:dyDescent="0.15">
      <c r="A189" s="423"/>
      <c r="B189" s="210" t="s">
        <v>374</v>
      </c>
      <c r="C189" s="426"/>
      <c r="D189" s="425"/>
      <c r="E189" s="203"/>
      <c r="F189" s="487" t="s">
        <v>375</v>
      </c>
      <c r="G189" s="213">
        <v>50</v>
      </c>
      <c r="H189" s="418" t="s">
        <v>376</v>
      </c>
      <c r="I189" s="488"/>
      <c r="J189" s="207">
        <f>G189*I189</f>
        <v>0</v>
      </c>
      <c r="K189" s="230"/>
      <c r="L189" s="390"/>
    </row>
    <row r="190" spans="1:13" ht="27" customHeight="1" x14ac:dyDescent="0.15">
      <c r="A190" s="423"/>
      <c r="B190" s="409" t="s">
        <v>377</v>
      </c>
      <c r="C190" s="426"/>
      <c r="D190" s="425"/>
      <c r="E190" s="203"/>
      <c r="F190" s="406" t="s">
        <v>378</v>
      </c>
      <c r="G190" s="407">
        <v>8</v>
      </c>
      <c r="H190" s="206" t="s">
        <v>379</v>
      </c>
      <c r="I190" s="203"/>
      <c r="J190" s="207">
        <f>G190*I190</f>
        <v>0</v>
      </c>
      <c r="K190" s="208"/>
      <c r="L190" s="390"/>
    </row>
    <row r="191" spans="1:13" ht="27" customHeight="1" x14ac:dyDescent="0.15">
      <c r="A191" s="423"/>
      <c r="B191" s="409"/>
      <c r="C191" s="426"/>
      <c r="D191" s="425"/>
      <c r="E191" s="203"/>
      <c r="F191" s="406" t="s">
        <v>380</v>
      </c>
      <c r="G191" s="407">
        <v>8</v>
      </c>
      <c r="H191" s="408" t="s">
        <v>381</v>
      </c>
      <c r="I191" s="425"/>
      <c r="J191" s="207">
        <f>G191*I191</f>
        <v>0</v>
      </c>
      <c r="K191" s="208"/>
      <c r="L191" s="390"/>
    </row>
    <row r="192" spans="1:13" ht="27" customHeight="1" x14ac:dyDescent="0.15">
      <c r="A192" s="423"/>
      <c r="B192" s="409"/>
      <c r="C192" s="403"/>
      <c r="D192" s="404"/>
      <c r="E192" s="203"/>
      <c r="F192" s="406" t="s">
        <v>382</v>
      </c>
      <c r="G192" s="407">
        <v>10</v>
      </c>
      <c r="H192" s="408" t="s">
        <v>376</v>
      </c>
      <c r="I192" s="425"/>
      <c r="J192" s="207">
        <f t="shared" ref="J192:J193" si="8">G192*I192</f>
        <v>0</v>
      </c>
      <c r="K192" s="208"/>
      <c r="L192" s="390"/>
    </row>
    <row r="193" spans="1:13" ht="27" customHeight="1" x14ac:dyDescent="0.15">
      <c r="A193" s="423"/>
      <c r="B193" s="409"/>
      <c r="C193" s="403"/>
      <c r="D193" s="404"/>
      <c r="E193" s="203"/>
      <c r="F193" s="406" t="s">
        <v>383</v>
      </c>
      <c r="G193" s="407">
        <v>4</v>
      </c>
      <c r="H193" s="408" t="s">
        <v>206</v>
      </c>
      <c r="I193" s="425"/>
      <c r="J193" s="207">
        <f t="shared" si="8"/>
        <v>0</v>
      </c>
      <c r="K193" s="208"/>
      <c r="L193" s="390"/>
    </row>
    <row r="194" spans="1:13" ht="27" customHeight="1" x14ac:dyDescent="0.15">
      <c r="A194" s="423"/>
      <c r="B194" s="409"/>
      <c r="C194" s="403"/>
      <c r="D194" s="404"/>
      <c r="E194" s="216"/>
      <c r="F194" s="474" t="s">
        <v>384</v>
      </c>
      <c r="G194" s="407">
        <v>1</v>
      </c>
      <c r="H194" s="408" t="s">
        <v>299</v>
      </c>
      <c r="I194" s="425"/>
      <c r="J194" s="207"/>
      <c r="K194" s="427"/>
      <c r="L194" s="390"/>
    </row>
    <row r="195" spans="1:13" ht="27" customHeight="1" thickBot="1" x14ac:dyDescent="0.2">
      <c r="A195" s="423"/>
      <c r="B195" s="409"/>
      <c r="C195" s="426"/>
      <c r="D195" s="425"/>
      <c r="E195" s="203"/>
      <c r="F195" s="474"/>
      <c r="G195" s="407"/>
      <c r="H195" s="206"/>
      <c r="I195" s="425"/>
      <c r="J195" s="222" t="s">
        <v>225</v>
      </c>
      <c r="K195" s="203">
        <f>SUM(J187:J194)</f>
        <v>0</v>
      </c>
      <c r="L195" s="488">
        <f>SUM(J189:J194)</f>
        <v>0</v>
      </c>
    </row>
    <row r="196" spans="1:13" ht="27" customHeight="1" thickTop="1" thickBot="1" x14ac:dyDescent="0.2">
      <c r="A196" s="480"/>
      <c r="B196" s="481" t="s">
        <v>385</v>
      </c>
      <c r="C196" s="244">
        <f>SUM(C187:C195)</f>
        <v>24</v>
      </c>
      <c r="D196" s="245"/>
      <c r="E196" s="245">
        <f>SUM(E187:E195)</f>
        <v>0</v>
      </c>
      <c r="F196" s="276"/>
      <c r="G196" s="469"/>
      <c r="H196" s="248"/>
      <c r="I196" s="450"/>
      <c r="J196" s="249" t="s">
        <v>386</v>
      </c>
      <c r="K196" s="245">
        <f>SUM(K188:K195)</f>
        <v>0</v>
      </c>
      <c r="L196" s="245">
        <f>SUM(L188:L195)</f>
        <v>0</v>
      </c>
      <c r="M196" s="448"/>
    </row>
    <row r="197" spans="1:13" ht="27" customHeight="1" thickTop="1" x14ac:dyDescent="0.15">
      <c r="A197" s="194"/>
      <c r="B197" s="195" t="s">
        <v>0</v>
      </c>
      <c r="C197" s="196" t="s">
        <v>189</v>
      </c>
      <c r="D197" s="197" t="s">
        <v>2</v>
      </c>
      <c r="E197" s="197" t="s">
        <v>5</v>
      </c>
      <c r="F197" s="198" t="s">
        <v>190</v>
      </c>
      <c r="G197" s="196" t="s">
        <v>1</v>
      </c>
      <c r="H197" s="199"/>
      <c r="I197" s="197" t="s">
        <v>2</v>
      </c>
      <c r="J197" s="197" t="s">
        <v>5</v>
      </c>
      <c r="K197" s="200" t="s">
        <v>6</v>
      </c>
      <c r="L197" s="386" t="s">
        <v>191</v>
      </c>
      <c r="M197" s="448"/>
    </row>
    <row r="198" spans="1:13" ht="25.5" customHeight="1" x14ac:dyDescent="0.15">
      <c r="A198" s="201" t="s">
        <v>387</v>
      </c>
      <c r="B198" s="202" t="s">
        <v>388</v>
      </c>
      <c r="C198" s="196"/>
      <c r="D198" s="197"/>
      <c r="E198" s="197"/>
      <c r="F198" s="198"/>
      <c r="G198" s="196"/>
      <c r="H198" s="275"/>
      <c r="I198" s="197"/>
      <c r="J198" s="197"/>
      <c r="K198" s="200"/>
      <c r="L198" s="485"/>
      <c r="M198" s="448"/>
    </row>
    <row r="199" spans="1:13" ht="27" customHeight="1" x14ac:dyDescent="0.15">
      <c r="A199" s="209">
        <v>1</v>
      </c>
      <c r="B199" s="409" t="s">
        <v>389</v>
      </c>
      <c r="C199" s="539"/>
      <c r="D199" s="518"/>
      <c r="E199" s="518" t="s">
        <v>564</v>
      </c>
      <c r="F199" s="509"/>
      <c r="G199" s="540"/>
      <c r="H199" s="541"/>
      <c r="I199" s="510"/>
      <c r="J199" s="516">
        <f>C199*D199</f>
        <v>0</v>
      </c>
      <c r="K199" s="437"/>
      <c r="M199" s="448"/>
    </row>
    <row r="200" spans="1:13" ht="27" customHeight="1" x14ac:dyDescent="0.15">
      <c r="A200" s="446"/>
      <c r="B200" s="409" t="s">
        <v>390</v>
      </c>
      <c r="C200" s="542"/>
      <c r="D200" s="514"/>
      <c r="E200" s="543"/>
      <c r="F200" s="536" t="s">
        <v>391</v>
      </c>
      <c r="G200" s="512">
        <v>4</v>
      </c>
      <c r="H200" s="538" t="s">
        <v>136</v>
      </c>
      <c r="I200" s="544"/>
      <c r="J200" s="510">
        <f t="shared" ref="J200:J211" si="9">G200*I200</f>
        <v>0</v>
      </c>
      <c r="K200" s="437"/>
      <c r="M200" s="489"/>
    </row>
    <row r="201" spans="1:13" ht="27" customHeight="1" x14ac:dyDescent="0.15">
      <c r="A201" s="446"/>
      <c r="B201" s="409" t="s">
        <v>392</v>
      </c>
      <c r="C201" s="542"/>
      <c r="D201" s="545"/>
      <c r="E201" s="543"/>
      <c r="F201" s="536" t="s">
        <v>393</v>
      </c>
      <c r="G201" s="537">
        <v>1</v>
      </c>
      <c r="H201" s="538" t="s">
        <v>136</v>
      </c>
      <c r="I201" s="518"/>
      <c r="J201" s="510">
        <f t="shared" si="9"/>
        <v>0</v>
      </c>
      <c r="K201" s="208"/>
      <c r="L201" s="390"/>
      <c r="M201" s="448"/>
    </row>
    <row r="202" spans="1:13" ht="27" customHeight="1" x14ac:dyDescent="0.15">
      <c r="A202" s="446"/>
      <c r="B202" s="409"/>
      <c r="C202" s="542"/>
      <c r="D202" s="534"/>
      <c r="E202" s="535"/>
      <c r="F202" s="536" t="s">
        <v>394</v>
      </c>
      <c r="G202" s="537">
        <v>1</v>
      </c>
      <c r="H202" s="538" t="s">
        <v>136</v>
      </c>
      <c r="I202" s="514"/>
      <c r="J202" s="510">
        <f t="shared" si="9"/>
        <v>0</v>
      </c>
      <c r="K202" s="208"/>
      <c r="L202" s="390"/>
      <c r="M202" s="448"/>
    </row>
    <row r="203" spans="1:13" ht="27" customHeight="1" x14ac:dyDescent="0.15">
      <c r="A203" s="446"/>
      <c r="B203" s="409"/>
      <c r="C203" s="542"/>
      <c r="D203" s="534"/>
      <c r="E203" s="535"/>
      <c r="F203" s="536" t="s">
        <v>395</v>
      </c>
      <c r="G203" s="537">
        <v>4</v>
      </c>
      <c r="H203" s="538" t="s">
        <v>136</v>
      </c>
      <c r="I203" s="514"/>
      <c r="J203" s="510">
        <f t="shared" si="9"/>
        <v>0</v>
      </c>
      <c r="K203" s="208"/>
      <c r="L203" s="390"/>
      <c r="M203" s="448"/>
    </row>
    <row r="204" spans="1:13" ht="27" customHeight="1" x14ac:dyDescent="0.15">
      <c r="A204" s="446"/>
      <c r="B204" s="409"/>
      <c r="C204" s="542"/>
      <c r="D204" s="534"/>
      <c r="E204" s="535"/>
      <c r="F204" s="536" t="s">
        <v>396</v>
      </c>
      <c r="G204" s="537">
        <v>4</v>
      </c>
      <c r="H204" s="538" t="s">
        <v>136</v>
      </c>
      <c r="I204" s="514"/>
      <c r="J204" s="510">
        <f t="shared" si="9"/>
        <v>0</v>
      </c>
      <c r="K204" s="208"/>
      <c r="L204" s="390"/>
      <c r="M204" s="448"/>
    </row>
    <row r="205" spans="1:13" ht="27" customHeight="1" x14ac:dyDescent="0.15">
      <c r="A205" s="446"/>
      <c r="B205" s="409"/>
      <c r="C205" s="542"/>
      <c r="D205" s="534"/>
      <c r="E205" s="535"/>
      <c r="F205" s="536" t="s">
        <v>397</v>
      </c>
      <c r="G205" s="537">
        <v>6</v>
      </c>
      <c r="H205" s="538" t="s">
        <v>38</v>
      </c>
      <c r="I205" s="514"/>
      <c r="J205" s="510">
        <f t="shared" si="9"/>
        <v>0</v>
      </c>
      <c r="K205" s="208"/>
      <c r="L205" s="390"/>
      <c r="M205" s="448"/>
    </row>
    <row r="206" spans="1:13" ht="27" customHeight="1" x14ac:dyDescent="0.15">
      <c r="A206" s="446"/>
      <c r="B206" s="409"/>
      <c r="C206" s="542"/>
      <c r="D206" s="534"/>
      <c r="E206" s="535"/>
      <c r="F206" s="536" t="s">
        <v>398</v>
      </c>
      <c r="G206" s="537">
        <v>2</v>
      </c>
      <c r="H206" s="538" t="s">
        <v>38</v>
      </c>
      <c r="I206" s="514"/>
      <c r="J206" s="510">
        <f t="shared" si="9"/>
        <v>0</v>
      </c>
      <c r="K206" s="208"/>
      <c r="L206" s="390"/>
      <c r="M206" s="448"/>
    </row>
    <row r="207" spans="1:13" ht="27" customHeight="1" x14ac:dyDescent="0.15">
      <c r="A207" s="446"/>
      <c r="B207" s="409"/>
      <c r="C207" s="542"/>
      <c r="D207" s="534"/>
      <c r="E207" s="535"/>
      <c r="F207" s="536" t="s">
        <v>399</v>
      </c>
      <c r="G207" s="546">
        <v>1</v>
      </c>
      <c r="H207" s="538" t="s">
        <v>30</v>
      </c>
      <c r="I207" s="514"/>
      <c r="J207" s="510">
        <f t="shared" si="9"/>
        <v>0</v>
      </c>
      <c r="K207" s="208"/>
      <c r="L207" s="390"/>
      <c r="M207" s="448"/>
    </row>
    <row r="208" spans="1:13" ht="27" customHeight="1" x14ac:dyDescent="0.15">
      <c r="A208" s="423"/>
      <c r="B208" s="409"/>
      <c r="C208" s="542"/>
      <c r="D208" s="534"/>
      <c r="E208" s="535"/>
      <c r="F208" s="536" t="s">
        <v>400</v>
      </c>
      <c r="G208" s="537">
        <v>1</v>
      </c>
      <c r="H208" s="538" t="s">
        <v>30</v>
      </c>
      <c r="I208" s="514"/>
      <c r="J208" s="510">
        <f t="shared" si="9"/>
        <v>0</v>
      </c>
      <c r="K208" s="208"/>
      <c r="L208" s="390"/>
      <c r="M208" s="448"/>
    </row>
    <row r="209" spans="1:13" ht="27" customHeight="1" x14ac:dyDescent="0.15">
      <c r="A209" s="446"/>
      <c r="B209" s="409"/>
      <c r="C209" s="542"/>
      <c r="D209" s="534"/>
      <c r="E209" s="535"/>
      <c r="F209" s="536" t="s">
        <v>401</v>
      </c>
      <c r="G209" s="537">
        <v>1</v>
      </c>
      <c r="H209" s="538" t="s">
        <v>30</v>
      </c>
      <c r="I209" s="514"/>
      <c r="J209" s="510">
        <f t="shared" si="9"/>
        <v>0</v>
      </c>
      <c r="K209" s="208"/>
      <c r="L209" s="390"/>
      <c r="M209" s="448"/>
    </row>
    <row r="210" spans="1:13" ht="27" customHeight="1" x14ac:dyDescent="0.15">
      <c r="A210" s="446"/>
      <c r="B210" s="409"/>
      <c r="C210" s="542"/>
      <c r="D210" s="534"/>
      <c r="E210" s="535"/>
      <c r="F210" s="536" t="s">
        <v>402</v>
      </c>
      <c r="G210" s="537">
        <v>1</v>
      </c>
      <c r="H210" s="538" t="s">
        <v>136</v>
      </c>
      <c r="I210" s="514"/>
      <c r="J210" s="510">
        <f t="shared" si="9"/>
        <v>0</v>
      </c>
      <c r="K210" s="208"/>
      <c r="L210" s="390"/>
      <c r="M210" s="448"/>
    </row>
    <row r="211" spans="1:13" ht="27" customHeight="1" x14ac:dyDescent="0.15">
      <c r="A211" s="446"/>
      <c r="B211" s="409"/>
      <c r="C211" s="542"/>
      <c r="D211" s="534"/>
      <c r="E211" s="535"/>
      <c r="F211" s="536" t="s">
        <v>403</v>
      </c>
      <c r="G211" s="537">
        <v>1</v>
      </c>
      <c r="H211" s="538" t="s">
        <v>136</v>
      </c>
      <c r="I211" s="514"/>
      <c r="J211" s="510">
        <f t="shared" si="9"/>
        <v>0</v>
      </c>
      <c r="K211" s="208"/>
      <c r="L211" s="390"/>
      <c r="M211" s="448"/>
    </row>
    <row r="212" spans="1:13" ht="27" customHeight="1" x14ac:dyDescent="0.15">
      <c r="A212" s="446"/>
      <c r="B212" s="409"/>
      <c r="C212" s="547"/>
      <c r="D212" s="545"/>
      <c r="E212" s="543"/>
      <c r="F212" s="536"/>
      <c r="G212" s="537"/>
      <c r="H212" s="538"/>
      <c r="I212" s="514"/>
      <c r="J212" s="515" t="s">
        <v>225</v>
      </c>
      <c r="K212" s="223">
        <f>SUM(J199:J211)</f>
        <v>0</v>
      </c>
      <c r="L212" s="223">
        <f>SUM(J200:J211)</f>
        <v>0</v>
      </c>
      <c r="M212" s="448"/>
    </row>
    <row r="213" spans="1:13" ht="27" customHeight="1" x14ac:dyDescent="0.15">
      <c r="A213" s="423">
        <v>2</v>
      </c>
      <c r="B213" s="210" t="s">
        <v>404</v>
      </c>
      <c r="C213" s="547"/>
      <c r="D213" s="518"/>
      <c r="E213" s="518" t="s">
        <v>564</v>
      </c>
      <c r="F213" s="536"/>
      <c r="G213" s="548"/>
      <c r="H213" s="538"/>
      <c r="I213" s="514"/>
      <c r="J213" s="523">
        <f>C213*D213</f>
        <v>0</v>
      </c>
      <c r="K213" s="230"/>
      <c r="L213" s="438"/>
      <c r="M213" s="448"/>
    </row>
    <row r="214" spans="1:13" ht="27" customHeight="1" x14ac:dyDescent="0.15">
      <c r="A214" s="423"/>
      <c r="B214" s="210" t="s">
        <v>405</v>
      </c>
      <c r="C214" s="547"/>
      <c r="D214" s="518"/>
      <c r="E214" s="549"/>
      <c r="F214" s="520" t="s">
        <v>406</v>
      </c>
      <c r="G214" s="548">
        <v>2</v>
      </c>
      <c r="H214" s="527" t="s">
        <v>407</v>
      </c>
      <c r="I214" s="523"/>
      <c r="J214" s="523">
        <f>G214*I214</f>
        <v>0</v>
      </c>
      <c r="K214" s="230"/>
      <c r="L214" s="438"/>
      <c r="M214" s="448"/>
    </row>
    <row r="215" spans="1:13" ht="27" customHeight="1" x14ac:dyDescent="0.15">
      <c r="A215" s="423"/>
      <c r="B215" s="210" t="s">
        <v>408</v>
      </c>
      <c r="C215" s="547"/>
      <c r="D215" s="518"/>
      <c r="E215" s="549"/>
      <c r="F215" s="520" t="s">
        <v>409</v>
      </c>
      <c r="G215" s="512">
        <v>4</v>
      </c>
      <c r="H215" s="527" t="s">
        <v>407</v>
      </c>
      <c r="I215" s="523"/>
      <c r="J215" s="523">
        <f>G215*I215</f>
        <v>0</v>
      </c>
      <c r="K215" s="230"/>
      <c r="L215" s="390"/>
      <c r="M215" s="448"/>
    </row>
    <row r="216" spans="1:13" ht="27" customHeight="1" x14ac:dyDescent="0.15">
      <c r="A216" s="446"/>
      <c r="B216" s="443"/>
      <c r="C216" s="550"/>
      <c r="D216" s="534"/>
      <c r="E216" s="549"/>
      <c r="F216" s="520" t="s">
        <v>410</v>
      </c>
      <c r="G216" s="512">
        <v>2</v>
      </c>
      <c r="H216" s="513" t="s">
        <v>411</v>
      </c>
      <c r="I216" s="518"/>
      <c r="J216" s="523">
        <f>G216*I216</f>
        <v>0</v>
      </c>
      <c r="K216" s="230"/>
      <c r="L216" s="390"/>
      <c r="M216" s="448"/>
    </row>
    <row r="217" spans="1:13" ht="27" customHeight="1" x14ac:dyDescent="0.15">
      <c r="A217" s="446"/>
      <c r="B217" s="443"/>
      <c r="C217" s="550"/>
      <c r="D217" s="534"/>
      <c r="E217" s="549"/>
      <c r="F217" s="520"/>
      <c r="G217" s="512"/>
      <c r="H217" s="513"/>
      <c r="I217" s="518"/>
      <c r="J217" s="515" t="s">
        <v>225</v>
      </c>
      <c r="K217" s="223">
        <f>SUM(J213:J216)</f>
        <v>0</v>
      </c>
      <c r="L217" s="488">
        <f>SUM(J214:J216)</f>
        <v>0</v>
      </c>
      <c r="M217" s="448"/>
    </row>
    <row r="218" spans="1:13" ht="27" customHeight="1" x14ac:dyDescent="0.15">
      <c r="A218" s="446">
        <v>3</v>
      </c>
      <c r="B218" s="210" t="s">
        <v>412</v>
      </c>
      <c r="C218" s="547"/>
      <c r="D218" s="518"/>
      <c r="E218" s="518" t="s">
        <v>564</v>
      </c>
      <c r="F218" s="536"/>
      <c r="G218" s="512"/>
      <c r="H218" s="513"/>
      <c r="I218" s="518"/>
      <c r="J218" s="523">
        <f>C218*D218</f>
        <v>0</v>
      </c>
      <c r="K218" s="232"/>
      <c r="L218" s="400"/>
      <c r="M218" s="448"/>
    </row>
    <row r="219" spans="1:13" ht="27" customHeight="1" x14ac:dyDescent="0.15">
      <c r="A219" s="446"/>
      <c r="B219" s="210" t="s">
        <v>413</v>
      </c>
      <c r="C219" s="547"/>
      <c r="D219" s="514"/>
      <c r="E219" s="549"/>
      <c r="F219" s="536" t="s">
        <v>414</v>
      </c>
      <c r="G219" s="548">
        <v>5</v>
      </c>
      <c r="H219" s="527" t="s">
        <v>407</v>
      </c>
      <c r="I219" s="523"/>
      <c r="J219" s="523">
        <f>G219*I219</f>
        <v>0</v>
      </c>
      <c r="K219" s="230"/>
      <c r="L219" s="390"/>
      <c r="M219" s="448"/>
    </row>
    <row r="220" spans="1:13" ht="27" customHeight="1" x14ac:dyDescent="0.15">
      <c r="A220" s="446"/>
      <c r="B220" s="210" t="s">
        <v>408</v>
      </c>
      <c r="C220" s="547"/>
      <c r="D220" s="514"/>
      <c r="E220" s="549"/>
      <c r="F220" s="536" t="s">
        <v>415</v>
      </c>
      <c r="G220" s="537">
        <v>1</v>
      </c>
      <c r="H220" s="527" t="s">
        <v>407</v>
      </c>
      <c r="I220" s="523"/>
      <c r="J220" s="523">
        <f>G220*I220</f>
        <v>0</v>
      </c>
      <c r="K220" s="230"/>
      <c r="L220" s="390"/>
      <c r="M220" s="448"/>
    </row>
    <row r="221" spans="1:13" ht="27" customHeight="1" x14ac:dyDescent="0.15">
      <c r="A221" s="446"/>
      <c r="B221" s="210"/>
      <c r="C221" s="547"/>
      <c r="D221" s="514"/>
      <c r="E221" s="549"/>
      <c r="F221" s="536" t="s">
        <v>416</v>
      </c>
      <c r="G221" s="537">
        <v>1</v>
      </c>
      <c r="H221" s="538" t="s">
        <v>407</v>
      </c>
      <c r="I221" s="514"/>
      <c r="J221" s="523">
        <f>G221*I221</f>
        <v>0</v>
      </c>
      <c r="K221" s="230"/>
      <c r="L221" s="390"/>
      <c r="M221" s="448"/>
    </row>
    <row r="222" spans="1:13" ht="27" customHeight="1" x14ac:dyDescent="0.15">
      <c r="A222" s="446"/>
      <c r="B222" s="443"/>
      <c r="C222" s="550"/>
      <c r="D222" s="534"/>
      <c r="E222" s="549"/>
      <c r="F222" s="536" t="s">
        <v>417</v>
      </c>
      <c r="G222" s="537">
        <v>5</v>
      </c>
      <c r="H222" s="538" t="s">
        <v>407</v>
      </c>
      <c r="I222" s="514"/>
      <c r="J222" s="523">
        <f>G222*I222</f>
        <v>0</v>
      </c>
      <c r="K222" s="230"/>
      <c r="L222" s="390"/>
      <c r="M222" s="448"/>
    </row>
    <row r="223" spans="1:13" ht="27" customHeight="1" x14ac:dyDescent="0.15">
      <c r="A223" s="446"/>
      <c r="B223" s="443"/>
      <c r="C223" s="533"/>
      <c r="D223" s="534"/>
      <c r="E223" s="549"/>
      <c r="F223" s="536"/>
      <c r="G223" s="537"/>
      <c r="H223" s="538"/>
      <c r="I223" s="514"/>
      <c r="J223" s="515" t="s">
        <v>225</v>
      </c>
      <c r="K223" s="223">
        <f>SUM(J218:J222)</f>
        <v>0</v>
      </c>
      <c r="L223" s="488">
        <f>SUM(J219:J222)</f>
        <v>0</v>
      </c>
      <c r="M223" s="448"/>
    </row>
    <row r="224" spans="1:13" ht="27" customHeight="1" x14ac:dyDescent="0.15">
      <c r="A224" s="446"/>
      <c r="B224" s="443"/>
      <c r="C224" s="550"/>
      <c r="D224" s="534"/>
      <c r="E224" s="549"/>
      <c r="F224" s="536"/>
      <c r="G224" s="537"/>
      <c r="H224" s="538"/>
      <c r="I224" s="514"/>
      <c r="J224" s="523"/>
      <c r="K224" s="230"/>
      <c r="L224" s="438"/>
      <c r="M224" s="448"/>
    </row>
    <row r="225" spans="1:13" ht="27" customHeight="1" x14ac:dyDescent="0.15">
      <c r="A225" s="446">
        <v>4</v>
      </c>
      <c r="B225" s="402" t="s">
        <v>418</v>
      </c>
      <c r="C225" s="522"/>
      <c r="D225" s="518"/>
      <c r="E225" s="518" t="s">
        <v>564</v>
      </c>
      <c r="F225" s="551"/>
      <c r="G225" s="548"/>
      <c r="H225" s="527"/>
      <c r="I225" s="523"/>
      <c r="J225" s="523">
        <f>C225*D225</f>
        <v>0</v>
      </c>
      <c r="K225" s="223"/>
      <c r="L225" s="488"/>
      <c r="M225" s="448"/>
    </row>
    <row r="226" spans="1:13" ht="27" customHeight="1" x14ac:dyDescent="0.15">
      <c r="A226" s="446"/>
      <c r="B226" s="402" t="s">
        <v>419</v>
      </c>
      <c r="C226" s="550"/>
      <c r="D226" s="534"/>
      <c r="E226" s="549"/>
      <c r="F226" s="551" t="s">
        <v>420</v>
      </c>
      <c r="G226" s="548">
        <v>10</v>
      </c>
      <c r="H226" s="527" t="s">
        <v>411</v>
      </c>
      <c r="I226" s="523"/>
      <c r="J226" s="523">
        <f t="shared" ref="J226:J232" si="10">G226*I226</f>
        <v>0</v>
      </c>
      <c r="K226" s="230"/>
      <c r="L226" s="438"/>
      <c r="M226" s="448"/>
    </row>
    <row r="227" spans="1:13" ht="27" customHeight="1" x14ac:dyDescent="0.15">
      <c r="A227" s="446"/>
      <c r="B227" s="402" t="s">
        <v>421</v>
      </c>
      <c r="C227" s="550"/>
      <c r="D227" s="534"/>
      <c r="E227" s="549"/>
      <c r="F227" s="551" t="s">
        <v>422</v>
      </c>
      <c r="G227" s="548">
        <v>10</v>
      </c>
      <c r="H227" s="527" t="s">
        <v>411</v>
      </c>
      <c r="I227" s="523"/>
      <c r="J227" s="523">
        <f t="shared" si="10"/>
        <v>0</v>
      </c>
      <c r="K227" s="230"/>
      <c r="L227" s="438"/>
      <c r="M227" s="448"/>
    </row>
    <row r="228" spans="1:13" ht="27" customHeight="1" x14ac:dyDescent="0.15">
      <c r="A228" s="446"/>
      <c r="B228" s="210" t="s">
        <v>423</v>
      </c>
      <c r="C228" s="550"/>
      <c r="D228" s="534"/>
      <c r="E228" s="549"/>
      <c r="F228" s="551" t="s">
        <v>424</v>
      </c>
      <c r="G228" s="548">
        <v>4</v>
      </c>
      <c r="H228" s="527" t="s">
        <v>407</v>
      </c>
      <c r="I228" s="523"/>
      <c r="J228" s="523">
        <f t="shared" si="10"/>
        <v>0</v>
      </c>
      <c r="K228" s="230"/>
      <c r="L228" s="438"/>
      <c r="M228" s="448"/>
    </row>
    <row r="229" spans="1:13" ht="27" customHeight="1" x14ac:dyDescent="0.15">
      <c r="A229" s="446"/>
      <c r="B229" s="210"/>
      <c r="C229" s="550"/>
      <c r="D229" s="534"/>
      <c r="E229" s="549"/>
      <c r="F229" s="551" t="s">
        <v>425</v>
      </c>
      <c r="G229" s="548">
        <v>2</v>
      </c>
      <c r="H229" s="527" t="s">
        <v>407</v>
      </c>
      <c r="I229" s="523"/>
      <c r="J229" s="523">
        <f t="shared" si="10"/>
        <v>0</v>
      </c>
      <c r="K229" s="230"/>
      <c r="L229" s="438"/>
      <c r="M229" s="448"/>
    </row>
    <row r="230" spans="1:13" ht="27" customHeight="1" x14ac:dyDescent="0.15">
      <c r="A230" s="446"/>
      <c r="B230" s="210"/>
      <c r="C230" s="550"/>
      <c r="D230" s="534"/>
      <c r="E230" s="549"/>
      <c r="F230" s="551" t="s">
        <v>426</v>
      </c>
      <c r="G230" s="548">
        <v>3</v>
      </c>
      <c r="H230" s="527" t="s">
        <v>407</v>
      </c>
      <c r="I230" s="523"/>
      <c r="J230" s="523">
        <f t="shared" si="10"/>
        <v>0</v>
      </c>
      <c r="K230" s="230"/>
      <c r="L230" s="438"/>
      <c r="M230" s="448"/>
    </row>
    <row r="231" spans="1:13" ht="27" customHeight="1" x14ac:dyDescent="0.15">
      <c r="A231" s="446"/>
      <c r="B231" s="210"/>
      <c r="C231" s="550"/>
      <c r="D231" s="534"/>
      <c r="E231" s="549"/>
      <c r="F231" s="551" t="s">
        <v>427</v>
      </c>
      <c r="G231" s="548">
        <v>1</v>
      </c>
      <c r="H231" s="527" t="s">
        <v>407</v>
      </c>
      <c r="I231" s="523"/>
      <c r="J231" s="523">
        <f t="shared" si="10"/>
        <v>0</v>
      </c>
      <c r="K231" s="230"/>
      <c r="L231" s="438"/>
      <c r="M231" s="448"/>
    </row>
    <row r="232" spans="1:13" ht="27" customHeight="1" x14ac:dyDescent="0.15">
      <c r="A232" s="446"/>
      <c r="B232" s="210"/>
      <c r="C232" s="550"/>
      <c r="D232" s="534"/>
      <c r="E232" s="549"/>
      <c r="F232" s="551" t="s">
        <v>428</v>
      </c>
      <c r="G232" s="548">
        <v>2</v>
      </c>
      <c r="H232" s="527" t="s">
        <v>407</v>
      </c>
      <c r="I232" s="523"/>
      <c r="J232" s="523">
        <f t="shared" si="10"/>
        <v>0</v>
      </c>
      <c r="K232" s="230"/>
      <c r="L232" s="438"/>
      <c r="M232" s="448"/>
    </row>
    <row r="233" spans="1:13" ht="27" customHeight="1" x14ac:dyDescent="0.15">
      <c r="A233" s="487"/>
      <c r="B233" s="210"/>
      <c r="C233" s="522"/>
      <c r="D233" s="518"/>
      <c r="E233" s="549"/>
      <c r="F233" s="536"/>
      <c r="G233" s="537"/>
      <c r="H233" s="513"/>
      <c r="I233" s="523"/>
      <c r="J233" s="515" t="s">
        <v>225</v>
      </c>
      <c r="K233" s="223">
        <f>SUM(J225:J232)</f>
        <v>0</v>
      </c>
      <c r="L233" s="488">
        <f>SUM(J226:J232)</f>
        <v>0</v>
      </c>
      <c r="M233" s="448"/>
    </row>
    <row r="234" spans="1:13" ht="27" customHeight="1" x14ac:dyDescent="0.15">
      <c r="A234" s="490"/>
      <c r="B234" s="210"/>
      <c r="C234" s="522"/>
      <c r="D234" s="518"/>
      <c r="E234" s="549"/>
      <c r="F234" s="551"/>
      <c r="G234" s="548"/>
      <c r="H234" s="527"/>
      <c r="I234" s="523"/>
      <c r="J234" s="523"/>
      <c r="K234" s="223"/>
      <c r="L234" s="438"/>
      <c r="M234" s="448"/>
    </row>
    <row r="235" spans="1:13" ht="27" customHeight="1" x14ac:dyDescent="0.15">
      <c r="A235" s="446">
        <v>5</v>
      </c>
      <c r="B235" s="443" t="s">
        <v>429</v>
      </c>
      <c r="C235" s="547"/>
      <c r="D235" s="518"/>
      <c r="E235" s="518" t="s">
        <v>564</v>
      </c>
      <c r="F235" s="551"/>
      <c r="G235" s="548"/>
      <c r="H235" s="527"/>
      <c r="I235" s="523"/>
      <c r="J235" s="523">
        <f>C235*D235</f>
        <v>0</v>
      </c>
      <c r="K235" s="230"/>
      <c r="L235" s="438"/>
      <c r="M235" s="448"/>
    </row>
    <row r="236" spans="1:13" ht="27" customHeight="1" x14ac:dyDescent="0.15">
      <c r="A236" s="446"/>
      <c r="B236" s="210" t="s">
        <v>430</v>
      </c>
      <c r="C236" s="533"/>
      <c r="D236" s="534"/>
      <c r="E236" s="549"/>
      <c r="F236" s="551" t="s">
        <v>431</v>
      </c>
      <c r="G236" s="548">
        <v>16</v>
      </c>
      <c r="H236" s="527" t="s">
        <v>206</v>
      </c>
      <c r="I236" s="523"/>
      <c r="J236" s="523">
        <f>G236*I236</f>
        <v>0</v>
      </c>
      <c r="K236" s="230"/>
      <c r="L236" s="438"/>
      <c r="M236" s="448"/>
    </row>
    <row r="237" spans="1:13" ht="27" customHeight="1" x14ac:dyDescent="0.15">
      <c r="A237" s="446"/>
      <c r="B237" s="443"/>
      <c r="C237" s="533"/>
      <c r="D237" s="534"/>
      <c r="E237" s="549"/>
      <c r="F237" s="551" t="s">
        <v>432</v>
      </c>
      <c r="G237" s="548">
        <v>16</v>
      </c>
      <c r="H237" s="527" t="s">
        <v>206</v>
      </c>
      <c r="I237" s="526"/>
      <c r="J237" s="523">
        <f>G237*I237</f>
        <v>0</v>
      </c>
      <c r="K237" s="230"/>
      <c r="L237" s="438"/>
      <c r="M237" s="448"/>
    </row>
    <row r="238" spans="1:13" ht="27" customHeight="1" x14ac:dyDescent="0.15">
      <c r="A238" s="446"/>
      <c r="B238" s="443"/>
      <c r="C238" s="533"/>
      <c r="D238" s="534"/>
      <c r="E238" s="549"/>
      <c r="F238" s="551" t="s">
        <v>433</v>
      </c>
      <c r="G238" s="548">
        <v>16</v>
      </c>
      <c r="H238" s="527" t="s">
        <v>217</v>
      </c>
      <c r="I238" s="526"/>
      <c r="J238" s="523">
        <f>G238*I238</f>
        <v>0</v>
      </c>
      <c r="K238" s="230"/>
      <c r="L238" s="438"/>
      <c r="M238" s="448"/>
    </row>
    <row r="239" spans="1:13" ht="27" customHeight="1" x14ac:dyDescent="0.15">
      <c r="A239" s="446"/>
      <c r="B239" s="443"/>
      <c r="C239" s="533"/>
      <c r="D239" s="534"/>
      <c r="E239" s="549"/>
      <c r="F239" s="551"/>
      <c r="G239" s="548"/>
      <c r="H239" s="527"/>
      <c r="I239" s="523"/>
      <c r="J239" s="515" t="s">
        <v>225</v>
      </c>
      <c r="K239" s="223">
        <f>SUM(J235:J238)</f>
        <v>0</v>
      </c>
      <c r="L239" s="398">
        <f>SUM(J236:J238)</f>
        <v>0</v>
      </c>
      <c r="M239" s="448"/>
    </row>
    <row r="240" spans="1:13" ht="27" customHeight="1" x14ac:dyDescent="0.15">
      <c r="A240" s="446"/>
      <c r="B240" s="443"/>
      <c r="C240" s="533"/>
      <c r="D240" s="534"/>
      <c r="E240" s="549"/>
      <c r="F240" s="551"/>
      <c r="G240" s="548"/>
      <c r="H240" s="527"/>
      <c r="I240" s="523"/>
      <c r="J240" s="523"/>
      <c r="K240" s="223"/>
      <c r="L240" s="475"/>
      <c r="M240" s="448"/>
    </row>
    <row r="241" spans="1:13" ht="27" customHeight="1" x14ac:dyDescent="0.15">
      <c r="A241" s="423">
        <v>6</v>
      </c>
      <c r="B241" s="210" t="s">
        <v>434</v>
      </c>
      <c r="C241" s="547"/>
      <c r="D241" s="518"/>
      <c r="E241" s="518" t="s">
        <v>564</v>
      </c>
      <c r="F241" s="552"/>
      <c r="G241" s="553"/>
      <c r="H241" s="554"/>
      <c r="I241" s="555"/>
      <c r="J241" s="523">
        <f>C241*D241</f>
        <v>0</v>
      </c>
      <c r="K241" s="262"/>
      <c r="L241" s="475"/>
    </row>
    <row r="242" spans="1:13" ht="27" customHeight="1" x14ac:dyDescent="0.15">
      <c r="A242" s="446"/>
      <c r="B242" s="409" t="s">
        <v>435</v>
      </c>
      <c r="C242" s="525"/>
      <c r="D242" s="526"/>
      <c r="E242" s="556"/>
      <c r="F242" s="520" t="s">
        <v>436</v>
      </c>
      <c r="G242" s="557">
        <v>4</v>
      </c>
      <c r="H242" s="538" t="s">
        <v>136</v>
      </c>
      <c r="I242" s="558"/>
      <c r="J242" s="523">
        <f>G242*I242</f>
        <v>0</v>
      </c>
      <c r="K242" s="262"/>
      <c r="L242" s="475"/>
    </row>
    <row r="243" spans="1:13" ht="27" customHeight="1" x14ac:dyDescent="0.15">
      <c r="A243" s="446"/>
      <c r="B243" s="409" t="s">
        <v>437</v>
      </c>
      <c r="C243" s="525"/>
      <c r="D243" s="526"/>
      <c r="E243" s="556"/>
      <c r="F243" s="520" t="s">
        <v>438</v>
      </c>
      <c r="G243" s="557">
        <v>2</v>
      </c>
      <c r="H243" s="538" t="s">
        <v>136</v>
      </c>
      <c r="I243" s="558"/>
      <c r="J243" s="523">
        <f>G243*I243</f>
        <v>0</v>
      </c>
      <c r="K243" s="262"/>
      <c r="L243" s="475"/>
    </row>
    <row r="244" spans="1:13" ht="27" customHeight="1" x14ac:dyDescent="0.15">
      <c r="A244" s="446"/>
      <c r="B244" s="409"/>
      <c r="C244" s="525"/>
      <c r="D244" s="526"/>
      <c r="E244" s="556"/>
      <c r="F244" s="520" t="s">
        <v>439</v>
      </c>
      <c r="G244" s="537">
        <v>2</v>
      </c>
      <c r="H244" s="559" t="s">
        <v>38</v>
      </c>
      <c r="I244" s="545"/>
      <c r="J244" s="523">
        <f t="shared" ref="J244:J250" si="11">G244*I244</f>
        <v>0</v>
      </c>
      <c r="K244" s="262"/>
      <c r="L244" s="475"/>
    </row>
    <row r="245" spans="1:13" ht="27" customHeight="1" x14ac:dyDescent="0.15">
      <c r="A245" s="446"/>
      <c r="B245" s="409"/>
      <c r="C245" s="525"/>
      <c r="D245" s="526"/>
      <c r="E245" s="556"/>
      <c r="F245" s="520" t="s">
        <v>440</v>
      </c>
      <c r="G245" s="537">
        <v>2</v>
      </c>
      <c r="H245" s="559" t="s">
        <v>30</v>
      </c>
      <c r="I245" s="545"/>
      <c r="J245" s="523">
        <f t="shared" si="11"/>
        <v>0</v>
      </c>
      <c r="K245" s="262"/>
      <c r="L245" s="475"/>
    </row>
    <row r="246" spans="1:13" ht="27" customHeight="1" x14ac:dyDescent="0.15">
      <c r="A246" s="446"/>
      <c r="B246" s="409"/>
      <c r="C246" s="525"/>
      <c r="D246" s="526"/>
      <c r="E246" s="556"/>
      <c r="F246" s="520" t="s">
        <v>441</v>
      </c>
      <c r="G246" s="537">
        <v>2</v>
      </c>
      <c r="H246" s="559" t="s">
        <v>30</v>
      </c>
      <c r="I246" s="560"/>
      <c r="J246" s="523">
        <f t="shared" si="11"/>
        <v>0</v>
      </c>
      <c r="K246" s="262"/>
      <c r="L246" s="475"/>
    </row>
    <row r="247" spans="1:13" ht="27" customHeight="1" x14ac:dyDescent="0.15">
      <c r="A247" s="446"/>
      <c r="B247" s="409"/>
      <c r="C247" s="525"/>
      <c r="D247" s="526"/>
      <c r="E247" s="556"/>
      <c r="F247" s="520" t="s">
        <v>442</v>
      </c>
      <c r="G247" s="537">
        <v>1</v>
      </c>
      <c r="H247" s="559" t="s">
        <v>38</v>
      </c>
      <c r="I247" s="561"/>
      <c r="J247" s="523">
        <f t="shared" si="11"/>
        <v>0</v>
      </c>
      <c r="K247" s="262"/>
      <c r="L247" s="475"/>
    </row>
    <row r="248" spans="1:13" ht="27" customHeight="1" x14ac:dyDescent="0.15">
      <c r="A248" s="446"/>
      <c r="B248" s="409"/>
      <c r="C248" s="525"/>
      <c r="D248" s="526"/>
      <c r="E248" s="556"/>
      <c r="F248" s="562" t="s">
        <v>443</v>
      </c>
      <c r="G248" s="654">
        <v>1</v>
      </c>
      <c r="H248" s="513" t="s">
        <v>30</v>
      </c>
      <c r="I248" s="563"/>
      <c r="J248" s="523">
        <f t="shared" si="11"/>
        <v>0</v>
      </c>
      <c r="K248" s="262"/>
      <c r="L248" s="475"/>
    </row>
    <row r="249" spans="1:13" ht="27" customHeight="1" x14ac:dyDescent="0.15">
      <c r="A249" s="446"/>
      <c r="B249" s="409"/>
      <c r="C249" s="525"/>
      <c r="D249" s="526"/>
      <c r="E249" s="556"/>
      <c r="F249" s="562" t="s">
        <v>444</v>
      </c>
      <c r="G249" s="557">
        <v>1</v>
      </c>
      <c r="H249" s="513" t="s">
        <v>30</v>
      </c>
      <c r="I249" s="563"/>
      <c r="J249" s="523">
        <f t="shared" si="11"/>
        <v>0</v>
      </c>
      <c r="K249" s="262"/>
      <c r="L249" s="475"/>
    </row>
    <row r="250" spans="1:13" ht="27" customHeight="1" x14ac:dyDescent="0.15">
      <c r="A250" s="446"/>
      <c r="B250" s="409"/>
      <c r="C250" s="525"/>
      <c r="D250" s="526"/>
      <c r="E250" s="549"/>
      <c r="F250" s="564" t="s">
        <v>445</v>
      </c>
      <c r="G250" s="546">
        <v>5</v>
      </c>
      <c r="H250" s="527" t="s">
        <v>321</v>
      </c>
      <c r="I250" s="565"/>
      <c r="J250" s="523">
        <f t="shared" si="11"/>
        <v>0</v>
      </c>
      <c r="K250" s="262"/>
      <c r="L250" s="475"/>
    </row>
    <row r="251" spans="1:13" ht="27" customHeight="1" x14ac:dyDescent="0.15">
      <c r="A251" s="446"/>
      <c r="B251" s="277"/>
      <c r="C251" s="525"/>
      <c r="D251" s="526"/>
      <c r="E251" s="556"/>
      <c r="F251" s="552"/>
      <c r="G251" s="553"/>
      <c r="H251" s="554"/>
      <c r="I251" s="555"/>
      <c r="J251" s="515" t="s">
        <v>225</v>
      </c>
      <c r="K251" s="223">
        <f>SUM(J241:J250)</f>
        <v>0</v>
      </c>
      <c r="L251" s="398">
        <f>SUM(J242:J250)</f>
        <v>0</v>
      </c>
    </row>
    <row r="252" spans="1:13" ht="27" customHeight="1" x14ac:dyDescent="0.15">
      <c r="A252" s="446"/>
      <c r="B252" s="443"/>
      <c r="C252" s="533"/>
      <c r="D252" s="534"/>
      <c r="E252" s="549"/>
      <c r="F252" s="551"/>
      <c r="G252" s="548"/>
      <c r="H252" s="527"/>
      <c r="I252" s="523"/>
      <c r="J252" s="523"/>
      <c r="K252" s="223"/>
      <c r="L252" s="475"/>
      <c r="M252" s="448"/>
    </row>
    <row r="253" spans="1:13" s="491" customFormat="1" ht="27" customHeight="1" x14ac:dyDescent="0.15">
      <c r="A253" s="622">
        <v>7</v>
      </c>
      <c r="B253" s="91" t="s">
        <v>446</v>
      </c>
      <c r="C253" s="655"/>
      <c r="D253" s="16"/>
      <c r="E253" s="16" t="s">
        <v>564</v>
      </c>
      <c r="F253" s="656"/>
      <c r="G253" s="657"/>
      <c r="H253" s="658"/>
      <c r="I253" s="659"/>
      <c r="J253" s="642">
        <f>C253*D253</f>
        <v>0</v>
      </c>
      <c r="K253" s="632"/>
      <c r="L253" s="646"/>
    </row>
    <row r="254" spans="1:13" s="491" customFormat="1" ht="27" customHeight="1" x14ac:dyDescent="0.15">
      <c r="A254" s="660"/>
      <c r="B254" s="621" t="s">
        <v>447</v>
      </c>
      <c r="C254" s="661"/>
      <c r="D254" s="357"/>
      <c r="E254" s="662"/>
      <c r="F254" s="643" t="s">
        <v>448</v>
      </c>
      <c r="G254" s="663">
        <v>3</v>
      </c>
      <c r="H254" s="644" t="s">
        <v>136</v>
      </c>
      <c r="I254" s="664"/>
      <c r="J254" s="642">
        <f>G254*I254</f>
        <v>0</v>
      </c>
      <c r="K254" s="632"/>
      <c r="L254" s="646"/>
    </row>
    <row r="255" spans="1:13" s="491" customFormat="1" ht="27" customHeight="1" x14ac:dyDescent="0.15">
      <c r="A255" s="660"/>
      <c r="B255" s="621" t="s">
        <v>449</v>
      </c>
      <c r="C255" s="661"/>
      <c r="D255" s="357"/>
      <c r="E255" s="662"/>
      <c r="F255" s="643" t="s">
        <v>450</v>
      </c>
      <c r="G255" s="663">
        <v>2</v>
      </c>
      <c r="H255" s="644" t="s">
        <v>38</v>
      </c>
      <c r="I255" s="664"/>
      <c r="J255" s="642">
        <f>G255*I255</f>
        <v>0</v>
      </c>
      <c r="K255" s="632"/>
      <c r="L255" s="646"/>
    </row>
    <row r="256" spans="1:13" s="491" customFormat="1" ht="27" customHeight="1" x14ac:dyDescent="0.15">
      <c r="A256" s="660"/>
      <c r="B256" s="621"/>
      <c r="C256" s="661"/>
      <c r="D256" s="357"/>
      <c r="E256" s="662"/>
      <c r="F256" s="643" t="s">
        <v>451</v>
      </c>
      <c r="G256" s="665">
        <v>1</v>
      </c>
      <c r="H256" s="666" t="s">
        <v>38</v>
      </c>
      <c r="I256" s="667"/>
      <c r="J256" s="642">
        <f t="shared" ref="J256:J259" si="12">G256*I256</f>
        <v>0</v>
      </c>
      <c r="K256" s="632"/>
      <c r="L256" s="646"/>
    </row>
    <row r="257" spans="1:13" s="491" customFormat="1" ht="27" customHeight="1" x14ac:dyDescent="0.15">
      <c r="A257" s="660"/>
      <c r="B257" s="621"/>
      <c r="C257" s="661"/>
      <c r="D257" s="357"/>
      <c r="E257" s="662"/>
      <c r="F257" s="643" t="s">
        <v>452</v>
      </c>
      <c r="G257" s="665">
        <v>1</v>
      </c>
      <c r="H257" s="666" t="s">
        <v>38</v>
      </c>
      <c r="I257" s="667"/>
      <c r="J257" s="642">
        <f t="shared" si="12"/>
        <v>0</v>
      </c>
      <c r="K257" s="632"/>
      <c r="L257" s="646"/>
    </row>
    <row r="258" spans="1:13" s="491" customFormat="1" ht="27" customHeight="1" x14ac:dyDescent="0.15">
      <c r="A258" s="660"/>
      <c r="B258" s="621"/>
      <c r="C258" s="661"/>
      <c r="D258" s="357"/>
      <c r="E258" s="662"/>
      <c r="F258" s="643" t="s">
        <v>453</v>
      </c>
      <c r="G258" s="665">
        <v>1</v>
      </c>
      <c r="H258" s="666" t="s">
        <v>38</v>
      </c>
      <c r="I258" s="668"/>
      <c r="J258" s="642">
        <f t="shared" si="12"/>
        <v>0</v>
      </c>
      <c r="K258" s="632"/>
      <c r="L258" s="646"/>
    </row>
    <row r="259" spans="1:13" s="491" customFormat="1" ht="27" customHeight="1" x14ac:dyDescent="0.15">
      <c r="A259" s="660"/>
      <c r="B259" s="621"/>
      <c r="C259" s="661"/>
      <c r="D259" s="357"/>
      <c r="E259" s="662"/>
      <c r="F259" s="643" t="s">
        <v>454</v>
      </c>
      <c r="G259" s="665">
        <v>2</v>
      </c>
      <c r="H259" s="666" t="s">
        <v>38</v>
      </c>
      <c r="I259" s="669"/>
      <c r="J259" s="642">
        <f t="shared" si="12"/>
        <v>0</v>
      </c>
      <c r="K259" s="632"/>
      <c r="L259" s="646"/>
    </row>
    <row r="260" spans="1:13" s="491" customFormat="1" ht="27" customHeight="1" x14ac:dyDescent="0.15">
      <c r="A260" s="660"/>
      <c r="B260" s="670"/>
      <c r="C260" s="661"/>
      <c r="D260" s="357"/>
      <c r="E260" s="662"/>
      <c r="F260" s="656"/>
      <c r="G260" s="657"/>
      <c r="H260" s="658"/>
      <c r="I260" s="659"/>
      <c r="J260" s="649" t="s">
        <v>225</v>
      </c>
      <c r="K260" s="634">
        <f>SUM(J253:J259)</f>
        <v>0</v>
      </c>
      <c r="L260" s="635">
        <f>SUM(J254:J259)</f>
        <v>0</v>
      </c>
    </row>
    <row r="261" spans="1:13" ht="27" customHeight="1" thickBot="1" x14ac:dyDescent="0.2">
      <c r="A261" s="423"/>
      <c r="B261" s="224"/>
      <c r="C261" s="517"/>
      <c r="D261" s="518"/>
      <c r="E261" s="518"/>
      <c r="F261" s="520"/>
      <c r="G261" s="529"/>
      <c r="H261" s="527"/>
      <c r="I261" s="526"/>
      <c r="J261" s="549"/>
      <c r="K261" s="203"/>
      <c r="L261" s="398"/>
      <c r="M261" s="467"/>
    </row>
    <row r="262" spans="1:13" ht="24.75" customHeight="1" thickTop="1" thickBot="1" x14ac:dyDescent="0.2">
      <c r="A262" s="480"/>
      <c r="B262" s="492" t="s">
        <v>455</v>
      </c>
      <c r="C262" s="566">
        <f>SUM(C198:C261)</f>
        <v>0</v>
      </c>
      <c r="D262" s="567"/>
      <c r="E262" s="568">
        <f>SUM(E198:E261)</f>
        <v>0</v>
      </c>
      <c r="F262" s="569"/>
      <c r="G262" s="570"/>
      <c r="H262" s="571"/>
      <c r="I262" s="567"/>
      <c r="J262" s="572" t="s">
        <v>386</v>
      </c>
      <c r="K262" s="493">
        <f>SUM(K212:K261)</f>
        <v>0</v>
      </c>
      <c r="L262" s="493">
        <f>SUM(L212:L261)</f>
        <v>0</v>
      </c>
      <c r="M262" s="448"/>
    </row>
    <row r="263" spans="1:13" ht="27" customHeight="1" thickTop="1" thickBot="1" x14ac:dyDescent="0.2">
      <c r="A263" s="278"/>
      <c r="B263" s="278" t="s">
        <v>456</v>
      </c>
      <c r="C263" s="573">
        <f>+C70+C123+C172+C184+C196+C262</f>
        <v>210.5</v>
      </c>
      <c r="D263" s="574"/>
      <c r="E263" s="575">
        <f>+E70+E123+E172+E184+E196+E262</f>
        <v>0</v>
      </c>
      <c r="F263" s="576"/>
      <c r="G263" s="577"/>
      <c r="H263" s="578"/>
      <c r="I263" s="579"/>
      <c r="J263" s="580"/>
      <c r="K263" s="494"/>
      <c r="L263" s="493"/>
    </row>
    <row r="264" spans="1:13" ht="27" customHeight="1" thickTop="1" thickBot="1" x14ac:dyDescent="0.2">
      <c r="A264" s="495"/>
      <c r="B264" s="279" t="s">
        <v>457</v>
      </c>
      <c r="C264" s="581"/>
      <c r="D264" s="582"/>
      <c r="E264" s="583">
        <f>E263*1.1</f>
        <v>0</v>
      </c>
      <c r="F264" s="584"/>
      <c r="G264" s="585" t="s">
        <v>458</v>
      </c>
      <c r="H264" s="586"/>
      <c r="I264" s="587"/>
      <c r="J264" s="588"/>
      <c r="K264" s="494"/>
      <c r="L264" s="493"/>
    </row>
    <row r="265" spans="1:13" ht="27" customHeight="1" thickTop="1" thickBot="1" x14ac:dyDescent="0.2">
      <c r="A265" s="496"/>
      <c r="B265" s="497"/>
      <c r="C265" s="589"/>
      <c r="D265" s="590"/>
      <c r="E265" s="590"/>
      <c r="F265" s="591"/>
      <c r="G265" s="592"/>
      <c r="H265" s="593"/>
      <c r="I265" s="593"/>
      <c r="J265" s="594"/>
      <c r="K265" s="499" t="s">
        <v>459</v>
      </c>
      <c r="L265" s="493" t="s">
        <v>460</v>
      </c>
    </row>
    <row r="266" spans="1:13" ht="27" customHeight="1" thickTop="1" x14ac:dyDescent="0.15">
      <c r="A266" s="496"/>
      <c r="B266" s="497"/>
      <c r="C266" s="442"/>
      <c r="D266" s="498"/>
      <c r="E266" s="498"/>
      <c r="F266" s="281"/>
      <c r="H266" s="500"/>
      <c r="I266" s="500"/>
      <c r="J266" s="501"/>
      <c r="K266" s="282">
        <f>+K70+K123+K172+K184+K262+K196</f>
        <v>0</v>
      </c>
      <c r="L266" s="283">
        <f>+L70+L123+L172+L184+L262+L196</f>
        <v>0</v>
      </c>
    </row>
    <row r="267" spans="1:13" x14ac:dyDescent="0.15">
      <c r="A267" s="496"/>
      <c r="B267" s="497"/>
      <c r="C267" s="442"/>
      <c r="D267" s="498"/>
      <c r="E267" s="498"/>
      <c r="F267" s="502"/>
      <c r="G267" s="284"/>
      <c r="I267" s="503"/>
      <c r="J267" s="285" t="s">
        <v>457</v>
      </c>
      <c r="K267" s="504">
        <f>K266*1.1</f>
        <v>0</v>
      </c>
      <c r="L267" s="504">
        <f>L266*1.1</f>
        <v>0</v>
      </c>
    </row>
    <row r="268" spans="1:13" x14ac:dyDescent="0.15">
      <c r="A268" s="496"/>
      <c r="B268" s="497"/>
      <c r="C268" s="442"/>
      <c r="D268" s="498"/>
      <c r="E268" s="498"/>
      <c r="F268" s="502"/>
      <c r="G268" s="505"/>
      <c r="H268" s="286"/>
      <c r="I268" s="280"/>
      <c r="J268" s="287"/>
      <c r="K268" s="498"/>
    </row>
    <row r="269" spans="1:13" x14ac:dyDescent="0.15">
      <c r="A269" s="496"/>
      <c r="B269" s="497"/>
      <c r="C269" s="442"/>
      <c r="D269" s="498"/>
      <c r="E269" s="498"/>
      <c r="F269" s="502"/>
      <c r="G269" s="496"/>
      <c r="H269" s="506"/>
      <c r="I269" s="507"/>
      <c r="J269" s="507"/>
      <c r="K269" s="288"/>
      <c r="L269" s="442"/>
    </row>
    <row r="270" spans="1:13" x14ac:dyDescent="0.15">
      <c r="A270" s="496"/>
      <c r="B270" s="497"/>
      <c r="C270" s="442"/>
      <c r="D270" s="498"/>
      <c r="E270" s="498"/>
      <c r="F270" s="502"/>
      <c r="G270" s="496"/>
      <c r="H270" s="497"/>
      <c r="I270" s="498"/>
      <c r="J270" s="498"/>
      <c r="K270" s="508"/>
    </row>
    <row r="271" spans="1:13" x14ac:dyDescent="0.15">
      <c r="A271" s="496"/>
      <c r="B271" s="497"/>
      <c r="C271" s="442"/>
      <c r="D271" s="498"/>
      <c r="E271" s="498"/>
      <c r="F271" s="502"/>
      <c r="G271" s="496"/>
      <c r="H271" s="497"/>
      <c r="I271" s="498"/>
      <c r="J271" s="498"/>
      <c r="K271" s="508"/>
    </row>
    <row r="272" spans="1:13" x14ac:dyDescent="0.15">
      <c r="A272" s="496"/>
      <c r="B272" s="497"/>
      <c r="C272" s="442"/>
      <c r="D272" s="498"/>
      <c r="E272" s="498"/>
      <c r="F272" s="502"/>
      <c r="G272" s="496"/>
      <c r="H272" s="497"/>
      <c r="I272" s="498"/>
      <c r="J272" s="498"/>
      <c r="K272" s="508"/>
    </row>
    <row r="273" spans="1:11" x14ac:dyDescent="0.15">
      <c r="A273" s="496"/>
      <c r="B273" s="497"/>
      <c r="C273" s="442"/>
      <c r="D273" s="498"/>
      <c r="E273" s="498"/>
      <c r="F273" s="502"/>
      <c r="G273" s="496"/>
      <c r="H273" s="497"/>
      <c r="I273" s="498"/>
      <c r="J273" s="498"/>
      <c r="K273" s="508"/>
    </row>
    <row r="274" spans="1:11" x14ac:dyDescent="0.15">
      <c r="A274" s="496"/>
      <c r="B274" s="497"/>
      <c r="C274" s="442"/>
      <c r="D274" s="498"/>
      <c r="E274" s="498"/>
      <c r="F274" s="502"/>
      <c r="G274" s="496"/>
      <c r="H274" s="497"/>
      <c r="I274" s="498"/>
      <c r="J274" s="498"/>
      <c r="K274" s="508"/>
    </row>
    <row r="275" spans="1:11" x14ac:dyDescent="0.15">
      <c r="A275" s="496"/>
      <c r="B275" s="497"/>
      <c r="C275" s="442"/>
      <c r="D275" s="498"/>
      <c r="E275" s="498"/>
      <c r="F275" s="502"/>
      <c r="G275" s="496"/>
      <c r="H275" s="497"/>
      <c r="I275" s="498"/>
      <c r="J275" s="498"/>
      <c r="K275" s="508"/>
    </row>
    <row r="276" spans="1:11" x14ac:dyDescent="0.15">
      <c r="A276" s="496"/>
      <c r="B276" s="497"/>
      <c r="C276" s="442"/>
      <c r="D276" s="498"/>
      <c r="E276" s="498"/>
      <c r="F276" s="502"/>
      <c r="G276" s="496"/>
      <c r="H276" s="497"/>
      <c r="I276" s="498"/>
      <c r="J276" s="498"/>
      <c r="K276" s="508"/>
    </row>
    <row r="277" spans="1:11" x14ac:dyDescent="0.15">
      <c r="E277" s="498"/>
      <c r="F277" s="502"/>
      <c r="G277" s="496"/>
      <c r="H277" s="497"/>
      <c r="I277" s="498"/>
      <c r="J277" s="498"/>
      <c r="K277" s="508"/>
    </row>
    <row r="278" spans="1:11" x14ac:dyDescent="0.15">
      <c r="G278" s="496"/>
      <c r="H278" s="497"/>
      <c r="I278" s="498"/>
      <c r="J278" s="498"/>
      <c r="K278" s="508"/>
    </row>
    <row r="279" spans="1:11" x14ac:dyDescent="0.15">
      <c r="H279" s="497"/>
      <c r="I279" s="498"/>
      <c r="J279" s="498"/>
      <c r="K279" s="508"/>
    </row>
    <row r="280" spans="1:11" x14ac:dyDescent="0.15">
      <c r="K280" s="508"/>
    </row>
    <row r="281" spans="1:11" x14ac:dyDescent="0.15">
      <c r="K281" s="508"/>
    </row>
  </sheetData>
  <mergeCells count="1">
    <mergeCell ref="G1:H1"/>
  </mergeCells>
  <phoneticPr fontId="5"/>
  <conditionalFormatting sqref="E1:E2 J1:K33 D2 E4:E52 D29 D34:D39 I34:I39 J34:J52 K34:K89 H36:H39 G36:G40 H40:I40 D43 D53:E53 I53:J54 E54:E64 J55:J65 D65:E65 I66:J67 E66:E71 J68 D69 I69:J69 C70 J70:J71 L70:L71 D72:E72 I72:J72 E73:E88 J73:J103 D89:E89 E90:E95 I91 K91:K103 D96:E96 E97:E106 D103:D106 J104:K106 D107:E107 K107 J107:J123 I108:I109 E108:E117 K110 K117 D118:E118 E119:E125 K122:L122 C123 K123 J124:K124 D124:D125 D126:E126 D127 E127:E133 J127:K133 I128:I129 D132:D133 D134:E139 K134:K140 J134:J144 D141:E141 K142:K146 E142:E147 I143 J146:J147 K147:L147 D148:E159 J148:K172 D161:E171 C172 E172:E174 K173:K174 J173:J175 D175:E175 D176 E176:E186 I177:K177 D178 J178:K184 C180 D181 C183:C184 J185:L187 D187:E187 D188 E188:E198 J188:K234 I190 I195 C196 L196 D199:E213 I201:I212 C207 L212 D214:D215 E214:E217 I214:I222 D218:E218 E219:E224 D225:E225 I225:I234 E226:E234 D233:D234 H235:H241 D235:E260 I235:K261 H244:H249 H251:H253 H256:H260 E261 J262:J264 C263 E263:E277 K266:L266 L267 K267:K281 J268:J279">
    <cfRule type="cellIs" dxfId="39" priority="1" stopIfTrue="1" operator="equal">
      <formula>0</formula>
    </cfRule>
  </conditionalFormatting>
  <printOptions horizontalCentered="1" verticalCentered="1"/>
  <pageMargins left="0" right="0" top="0" bottom="0" header="0.31496062992125984" footer="0"/>
  <pageSetup paperSize="9" scale="8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C2297-AB84-4BAF-8A81-54539141DB80}">
  <sheetPr>
    <pageSetUpPr fitToPage="1"/>
  </sheetPr>
  <dimension ref="A1:M146"/>
  <sheetViews>
    <sheetView showZeros="0" view="pageBreakPreview" zoomScale="80" zoomScaleNormal="100" zoomScaleSheetLayoutView="80" workbookViewId="0">
      <selection activeCell="K17" sqref="K17"/>
    </sheetView>
  </sheetViews>
  <sheetFormatPr defaultColWidth="9" defaultRowHeight="26.25" customHeight="1" x14ac:dyDescent="0.15"/>
  <cols>
    <col min="1" max="1" width="4.5" style="72" customWidth="1"/>
    <col min="2" max="2" width="53.875" style="148" customWidth="1"/>
    <col min="3" max="3" width="5" style="131" customWidth="1"/>
    <col min="4" max="4" width="5" style="149" customWidth="1"/>
    <col min="5" max="6" width="11.125" style="72" customWidth="1"/>
    <col min="7" max="7" width="33.375" style="148" customWidth="1"/>
    <col min="8" max="8" width="5" style="132" customWidth="1"/>
    <col min="9" max="9" width="5" style="148" customWidth="1"/>
    <col min="10" max="11" width="11.125" style="72" customWidth="1"/>
    <col min="12" max="12" width="14.125" style="151" customWidth="1"/>
    <col min="13" max="13" width="26.5" style="9" customWidth="1"/>
    <col min="14" max="16384" width="9" style="9"/>
  </cols>
  <sheetData>
    <row r="1" spans="1:13" s="3" customFormat="1" ht="26.25" customHeight="1" x14ac:dyDescent="0.15">
      <c r="A1" s="6"/>
      <c r="B1" s="1" t="s">
        <v>0</v>
      </c>
      <c r="C1" s="673" t="s">
        <v>1</v>
      </c>
      <c r="D1" s="673"/>
      <c r="E1" s="289" t="s">
        <v>2</v>
      </c>
      <c r="F1" s="289" t="s">
        <v>5</v>
      </c>
      <c r="G1" s="1" t="s">
        <v>4</v>
      </c>
      <c r="H1" s="673" t="s">
        <v>1</v>
      </c>
      <c r="I1" s="673"/>
      <c r="J1" s="289" t="s">
        <v>2</v>
      </c>
      <c r="K1" s="289" t="s">
        <v>5</v>
      </c>
      <c r="L1" s="289" t="s">
        <v>6</v>
      </c>
      <c r="M1" s="290" t="s">
        <v>461</v>
      </c>
    </row>
    <row r="2" spans="1:13" ht="26.25" customHeight="1" x14ac:dyDescent="0.15">
      <c r="A2" s="674" t="s">
        <v>462</v>
      </c>
      <c r="B2" s="675"/>
      <c r="C2" s="675"/>
      <c r="D2" s="675"/>
      <c r="E2" s="675"/>
      <c r="F2" s="675"/>
      <c r="G2" s="675"/>
      <c r="H2" s="675"/>
      <c r="I2" s="675"/>
      <c r="J2" s="675"/>
      <c r="K2" s="675"/>
      <c r="L2" s="675"/>
      <c r="M2" s="291"/>
    </row>
    <row r="3" spans="1:13" ht="26.25" customHeight="1" x14ac:dyDescent="0.15">
      <c r="A3" s="676" t="s">
        <v>463</v>
      </c>
      <c r="B3" s="677"/>
      <c r="C3" s="677"/>
      <c r="D3" s="677"/>
      <c r="E3" s="677"/>
      <c r="F3" s="677"/>
      <c r="G3" s="677"/>
      <c r="H3" s="677"/>
      <c r="I3" s="677"/>
      <c r="J3" s="677"/>
      <c r="K3" s="677"/>
      <c r="L3" s="677"/>
      <c r="M3" s="291"/>
    </row>
    <row r="4" spans="1:13" ht="26.25" customHeight="1" x14ac:dyDescent="0.15">
      <c r="A4" s="676" t="s">
        <v>464</v>
      </c>
      <c r="B4" s="677"/>
      <c r="C4" s="677"/>
      <c r="D4" s="677"/>
      <c r="E4" s="677"/>
      <c r="F4" s="677"/>
      <c r="G4" s="677"/>
      <c r="H4" s="677"/>
      <c r="I4" s="677"/>
      <c r="J4" s="677"/>
      <c r="K4" s="677"/>
      <c r="L4" s="677"/>
      <c r="M4" s="291"/>
    </row>
    <row r="5" spans="1:13" ht="26.25" customHeight="1" x14ac:dyDescent="0.15">
      <c r="A5" s="292" t="s">
        <v>8</v>
      </c>
      <c r="B5" s="672" t="s">
        <v>465</v>
      </c>
      <c r="C5" s="672"/>
      <c r="D5" s="672"/>
      <c r="E5" s="672"/>
      <c r="F5" s="672"/>
      <c r="G5" s="672"/>
      <c r="H5" s="672"/>
      <c r="I5" s="672"/>
      <c r="J5" s="672"/>
      <c r="K5" s="672"/>
      <c r="L5" s="672"/>
      <c r="M5" s="291"/>
    </row>
    <row r="6" spans="1:13" ht="26.25" customHeight="1" x14ac:dyDescent="0.15">
      <c r="A6" s="680" t="s">
        <v>466</v>
      </c>
      <c r="B6" s="681"/>
      <c r="C6" s="4">
        <v>1</v>
      </c>
      <c r="D6" s="294" t="s">
        <v>467</v>
      </c>
      <c r="E6" s="295"/>
      <c r="F6" s="6">
        <f>C6*E6</f>
        <v>0</v>
      </c>
      <c r="G6" s="296"/>
      <c r="H6" s="297"/>
      <c r="I6" s="298"/>
      <c r="J6" s="11"/>
      <c r="K6" s="6">
        <f>H6*J6</f>
        <v>0</v>
      </c>
      <c r="L6" s="63"/>
      <c r="M6" s="290"/>
    </row>
    <row r="7" spans="1:13" ht="26.25" customHeight="1" x14ac:dyDescent="0.15">
      <c r="A7" s="680" t="s">
        <v>468</v>
      </c>
      <c r="B7" s="682"/>
      <c r="C7" s="4">
        <v>1</v>
      </c>
      <c r="D7" s="294" t="s">
        <v>467</v>
      </c>
      <c r="E7" s="299"/>
      <c r="F7" s="6">
        <f>C7*E7</f>
        <v>0</v>
      </c>
      <c r="G7" s="300"/>
      <c r="H7" s="297"/>
      <c r="I7" s="298"/>
      <c r="J7" s="301"/>
      <c r="K7" s="6"/>
      <c r="L7" s="63"/>
      <c r="M7" s="73"/>
    </row>
    <row r="8" spans="1:13" ht="26.25" customHeight="1" x14ac:dyDescent="0.15">
      <c r="A8" s="683"/>
      <c r="B8" s="683"/>
      <c r="C8" s="683"/>
      <c r="D8" s="683"/>
      <c r="E8" s="683"/>
      <c r="F8" s="683"/>
      <c r="G8" s="683"/>
      <c r="H8" s="683"/>
      <c r="I8" s="683"/>
      <c r="J8" s="684"/>
      <c r="K8" s="62" t="s">
        <v>17</v>
      </c>
      <c r="L8" s="63">
        <f>SUM(F6:F7)+SUM(K6:K7)</f>
        <v>0</v>
      </c>
      <c r="M8" s="73"/>
    </row>
    <row r="9" spans="1:13" ht="26.25" customHeight="1" x14ac:dyDescent="0.15">
      <c r="A9" s="304"/>
      <c r="B9" s="304"/>
      <c r="C9" s="304"/>
      <c r="D9" s="304"/>
      <c r="E9" s="304"/>
      <c r="F9" s="304"/>
      <c r="G9" s="304"/>
      <c r="H9" s="304"/>
      <c r="I9" s="304"/>
      <c r="J9" s="304"/>
      <c r="K9" s="305"/>
      <c r="L9" s="306"/>
      <c r="M9" s="307"/>
    </row>
    <row r="10" spans="1:13" ht="26.25" customHeight="1" x14ac:dyDescent="0.15">
      <c r="A10" s="308">
        <v>1</v>
      </c>
      <c r="B10" s="17" t="s">
        <v>565</v>
      </c>
      <c r="C10" s="4">
        <v>1</v>
      </c>
      <c r="D10" s="5" t="s">
        <v>147</v>
      </c>
      <c r="E10" s="678"/>
      <c r="F10" s="679"/>
      <c r="G10" s="679"/>
      <c r="H10" s="679"/>
      <c r="I10" s="679"/>
      <c r="J10" s="679"/>
      <c r="K10" s="679"/>
      <c r="L10" s="685"/>
      <c r="M10" s="73"/>
    </row>
    <row r="11" spans="1:13" ht="26.25" customHeight="1" x14ac:dyDescent="0.15">
      <c r="A11" s="310"/>
      <c r="B11" s="59" t="s">
        <v>469</v>
      </c>
      <c r="C11" s="4"/>
      <c r="D11" s="5"/>
      <c r="E11" s="6"/>
      <c r="F11" s="6"/>
      <c r="G11" s="59" t="s">
        <v>470</v>
      </c>
      <c r="H11" s="8">
        <v>10</v>
      </c>
      <c r="I11" s="294" t="s">
        <v>471</v>
      </c>
      <c r="J11" s="6"/>
      <c r="K11" s="6">
        <f t="shared" ref="K11:K16" si="0">H11*J11</f>
        <v>0</v>
      </c>
      <c r="L11" s="63">
        <f t="shared" ref="L11:L16" si="1">F11+K11</f>
        <v>0</v>
      </c>
      <c r="M11" s="290"/>
    </row>
    <row r="12" spans="1:13" ht="26.25" customHeight="1" x14ac:dyDescent="0.15">
      <c r="A12" s="310"/>
      <c r="B12" s="59"/>
      <c r="C12" s="4"/>
      <c r="D12" s="5"/>
      <c r="E12" s="6"/>
      <c r="F12" s="6"/>
      <c r="G12" s="59" t="s">
        <v>472</v>
      </c>
      <c r="H12" s="8">
        <v>10</v>
      </c>
      <c r="I12" s="294" t="s">
        <v>471</v>
      </c>
      <c r="J12" s="6"/>
      <c r="K12" s="6">
        <f t="shared" si="0"/>
        <v>0</v>
      </c>
      <c r="L12" s="63">
        <f t="shared" si="1"/>
        <v>0</v>
      </c>
      <c r="M12" s="290"/>
    </row>
    <row r="13" spans="1:13" ht="26.25" customHeight="1" x14ac:dyDescent="0.15">
      <c r="A13" s="310"/>
      <c r="B13" s="59"/>
      <c r="C13" s="4"/>
      <c r="D13" s="5"/>
      <c r="E13" s="6"/>
      <c r="F13" s="6"/>
      <c r="G13" s="59" t="s">
        <v>473</v>
      </c>
      <c r="H13" s="8">
        <v>8</v>
      </c>
      <c r="I13" s="294" t="s">
        <v>471</v>
      </c>
      <c r="J13" s="6"/>
      <c r="K13" s="6">
        <f t="shared" si="0"/>
        <v>0</v>
      </c>
      <c r="L13" s="63">
        <f t="shared" si="1"/>
        <v>0</v>
      </c>
      <c r="M13" s="290"/>
    </row>
    <row r="14" spans="1:13" ht="26.25" customHeight="1" x14ac:dyDescent="0.15">
      <c r="A14" s="310"/>
      <c r="B14" s="59" t="s">
        <v>474</v>
      </c>
      <c r="C14" s="4"/>
      <c r="D14" s="5"/>
      <c r="E14" s="6"/>
      <c r="F14" s="6"/>
      <c r="G14" s="59" t="s">
        <v>470</v>
      </c>
      <c r="H14" s="8">
        <v>10</v>
      </c>
      <c r="I14" s="294" t="s">
        <v>471</v>
      </c>
      <c r="J14" s="6"/>
      <c r="K14" s="6">
        <f t="shared" si="0"/>
        <v>0</v>
      </c>
      <c r="L14" s="63">
        <f t="shared" si="1"/>
        <v>0</v>
      </c>
      <c r="M14" s="290"/>
    </row>
    <row r="15" spans="1:13" ht="26.25" customHeight="1" x14ac:dyDescent="0.15">
      <c r="A15" s="310"/>
      <c r="B15" s="59"/>
      <c r="C15" s="4"/>
      <c r="D15" s="5"/>
      <c r="E15" s="6"/>
      <c r="F15" s="6"/>
      <c r="G15" s="7" t="s">
        <v>512</v>
      </c>
      <c r="H15" s="8">
        <v>4</v>
      </c>
      <c r="I15" s="294" t="s">
        <v>471</v>
      </c>
      <c r="J15" s="6"/>
      <c r="K15" s="6">
        <f t="shared" si="0"/>
        <v>0</v>
      </c>
      <c r="L15" s="63">
        <f t="shared" si="1"/>
        <v>0</v>
      </c>
      <c r="M15" s="290"/>
    </row>
    <row r="16" spans="1:13" ht="26.25" customHeight="1" x14ac:dyDescent="0.15">
      <c r="A16" s="310"/>
      <c r="B16" s="311" t="s">
        <v>475</v>
      </c>
      <c r="C16" s="4">
        <v>1</v>
      </c>
      <c r="D16" s="5" t="s">
        <v>11</v>
      </c>
      <c r="E16" s="6"/>
      <c r="F16" s="6">
        <f>C16*E16</f>
        <v>0</v>
      </c>
      <c r="G16" s="312"/>
      <c r="H16" s="8"/>
      <c r="I16" s="5"/>
      <c r="J16" s="6"/>
      <c r="K16" s="6">
        <f t="shared" si="0"/>
        <v>0</v>
      </c>
      <c r="L16" s="63">
        <f t="shared" si="1"/>
        <v>0</v>
      </c>
      <c r="M16" s="290"/>
    </row>
    <row r="17" spans="1:13" ht="26.25" customHeight="1" x14ac:dyDescent="0.15">
      <c r="A17" s="310"/>
      <c r="B17" s="313" t="s">
        <v>476</v>
      </c>
      <c r="C17" s="4"/>
      <c r="D17" s="5"/>
      <c r="E17" s="6"/>
      <c r="F17" s="6"/>
      <c r="G17" s="59"/>
      <c r="H17" s="8"/>
      <c r="I17" s="5"/>
      <c r="J17" s="6"/>
      <c r="K17" s="6"/>
      <c r="L17" s="63"/>
      <c r="M17" s="314"/>
    </row>
    <row r="18" spans="1:13" ht="26.25" customHeight="1" x14ac:dyDescent="0.15">
      <c r="A18" s="186"/>
      <c r="B18" s="154" t="s">
        <v>477</v>
      </c>
      <c r="C18" s="4"/>
      <c r="D18" s="5"/>
      <c r="E18" s="6"/>
      <c r="F18" s="6"/>
      <c r="G18" s="59"/>
      <c r="H18" s="8"/>
      <c r="I18" s="5"/>
      <c r="J18" s="6"/>
      <c r="K18" s="6"/>
      <c r="L18" s="63"/>
      <c r="M18" s="314"/>
    </row>
    <row r="19" spans="1:13" ht="26.25" customHeight="1" x14ac:dyDescent="0.15">
      <c r="A19" s="302"/>
      <c r="B19" s="302"/>
      <c r="C19" s="302"/>
      <c r="D19" s="302"/>
      <c r="E19" s="302"/>
      <c r="F19" s="302"/>
      <c r="G19" s="302"/>
      <c r="H19" s="302"/>
      <c r="I19" s="302"/>
      <c r="J19" s="303"/>
      <c r="K19" s="62" t="s">
        <v>17</v>
      </c>
      <c r="L19" s="63">
        <f>SUM(F10:F18)+SUM(K10:K18)</f>
        <v>0</v>
      </c>
      <c r="M19" s="314"/>
    </row>
    <row r="20" spans="1:13" ht="26.25" customHeight="1" x14ac:dyDescent="0.15">
      <c r="A20" s="304"/>
      <c r="B20" s="304"/>
      <c r="C20" s="304"/>
      <c r="D20" s="304"/>
      <c r="E20" s="304"/>
      <c r="F20" s="304"/>
      <c r="G20" s="304"/>
      <c r="H20" s="304"/>
      <c r="I20" s="304"/>
      <c r="J20" s="304"/>
      <c r="K20" s="304"/>
      <c r="L20" s="304"/>
      <c r="M20" s="315"/>
    </row>
    <row r="21" spans="1:13" ht="26.25" customHeight="1" x14ac:dyDescent="0.15">
      <c r="A21" s="308">
        <v>2</v>
      </c>
      <c r="B21" s="22" t="s">
        <v>478</v>
      </c>
      <c r="C21" s="4">
        <v>1</v>
      </c>
      <c r="D21" s="5" t="s">
        <v>147</v>
      </c>
      <c r="E21" s="678"/>
      <c r="F21" s="679"/>
      <c r="G21" s="679"/>
      <c r="H21" s="679"/>
      <c r="I21" s="679"/>
      <c r="J21" s="679"/>
      <c r="K21" s="679"/>
      <c r="L21" s="679"/>
      <c r="M21" s="314"/>
    </row>
    <row r="22" spans="1:13" ht="26.25" customHeight="1" x14ac:dyDescent="0.15">
      <c r="A22" s="310"/>
      <c r="B22" s="59" t="s">
        <v>479</v>
      </c>
      <c r="C22" s="4"/>
      <c r="D22" s="5"/>
      <c r="E22" s="6"/>
      <c r="F22" s="6"/>
      <c r="G22" s="59" t="s">
        <v>470</v>
      </c>
      <c r="H22" s="8">
        <v>10</v>
      </c>
      <c r="I22" s="294" t="s">
        <v>471</v>
      </c>
      <c r="J22" s="6"/>
      <c r="K22" s="6">
        <f>H22*J22</f>
        <v>0</v>
      </c>
      <c r="L22" s="316">
        <f>F22+K22</f>
        <v>0</v>
      </c>
      <c r="M22" s="290"/>
    </row>
    <row r="23" spans="1:13" ht="26.25" customHeight="1" x14ac:dyDescent="0.15">
      <c r="A23" s="310"/>
      <c r="B23" s="59"/>
      <c r="C23" s="4"/>
      <c r="D23" s="5"/>
      <c r="E23" s="6"/>
      <c r="F23" s="6"/>
      <c r="G23" s="59" t="s">
        <v>472</v>
      </c>
      <c r="H23" s="8">
        <v>10</v>
      </c>
      <c r="I23" s="294" t="s">
        <v>471</v>
      </c>
      <c r="J23" s="6"/>
      <c r="K23" s="6">
        <f>H23*J23</f>
        <v>0</v>
      </c>
      <c r="L23" s="316">
        <f>F23+K23</f>
        <v>0</v>
      </c>
      <c r="M23" s="290"/>
    </row>
    <row r="24" spans="1:13" ht="26.25" customHeight="1" x14ac:dyDescent="0.15">
      <c r="A24" s="310"/>
      <c r="B24" s="59"/>
      <c r="C24" s="4"/>
      <c r="D24" s="5"/>
      <c r="E24" s="6"/>
      <c r="F24" s="6"/>
      <c r="G24" s="7" t="s">
        <v>483</v>
      </c>
      <c r="H24" s="8">
        <v>9</v>
      </c>
      <c r="I24" s="294" t="s">
        <v>471</v>
      </c>
      <c r="J24" s="6"/>
      <c r="K24" s="6">
        <f>H24*J24</f>
        <v>0</v>
      </c>
      <c r="L24" s="316">
        <f>F24+K24</f>
        <v>0</v>
      </c>
      <c r="M24" s="290"/>
    </row>
    <row r="25" spans="1:13" ht="26.25" customHeight="1" x14ac:dyDescent="0.15">
      <c r="A25" s="310"/>
      <c r="B25" s="311" t="s">
        <v>475</v>
      </c>
      <c r="C25" s="317">
        <v>1</v>
      </c>
      <c r="D25" s="318" t="s">
        <v>11</v>
      </c>
      <c r="E25" s="6"/>
      <c r="F25" s="6">
        <f>C25*E25</f>
        <v>0</v>
      </c>
      <c r="G25" s="59"/>
      <c r="H25" s="319"/>
      <c r="I25" s="318"/>
      <c r="J25" s="6"/>
      <c r="K25" s="6"/>
      <c r="L25" s="316">
        <f>F25+K25</f>
        <v>0</v>
      </c>
      <c r="M25" s="290"/>
    </row>
    <row r="26" spans="1:13" ht="26.25" customHeight="1" x14ac:dyDescent="0.15">
      <c r="A26" s="186"/>
      <c r="B26" s="311" t="s">
        <v>480</v>
      </c>
      <c r="C26" s="317"/>
      <c r="D26" s="320"/>
      <c r="E26" s="6"/>
      <c r="F26" s="6"/>
      <c r="G26" s="59"/>
      <c r="H26" s="319"/>
      <c r="I26" s="318"/>
      <c r="J26" s="6"/>
      <c r="K26" s="6"/>
      <c r="L26" s="316"/>
      <c r="M26" s="290"/>
    </row>
    <row r="27" spans="1:13" ht="26.25" customHeight="1" x14ac:dyDescent="0.15">
      <c r="A27" s="309"/>
      <c r="B27" s="302"/>
      <c r="C27" s="302"/>
      <c r="D27" s="302"/>
      <c r="E27" s="302"/>
      <c r="F27" s="302"/>
      <c r="G27" s="302"/>
      <c r="H27" s="302"/>
      <c r="I27" s="302"/>
      <c r="J27" s="303"/>
      <c r="K27" s="62" t="s">
        <v>17</v>
      </c>
      <c r="L27" s="316">
        <f>SUM(F22:F25)+SUM(K22:K25)</f>
        <v>0</v>
      </c>
      <c r="M27" s="314"/>
    </row>
    <row r="28" spans="1:13" ht="26.25" customHeight="1" x14ac:dyDescent="0.15">
      <c r="A28" s="308">
        <v>3</v>
      </c>
      <c r="B28" s="17" t="s">
        <v>481</v>
      </c>
      <c r="C28" s="4">
        <v>1</v>
      </c>
      <c r="D28" s="5" t="s">
        <v>147</v>
      </c>
      <c r="E28" s="678"/>
      <c r="F28" s="679"/>
      <c r="G28" s="679"/>
      <c r="H28" s="679"/>
      <c r="I28" s="679"/>
      <c r="J28" s="679"/>
      <c r="K28" s="679"/>
      <c r="L28" s="679"/>
      <c r="M28" s="314"/>
    </row>
    <row r="29" spans="1:13" ht="26.25" customHeight="1" x14ac:dyDescent="0.15">
      <c r="A29" s="310"/>
      <c r="B29" s="59" t="s">
        <v>482</v>
      </c>
      <c r="C29" s="4"/>
      <c r="D29" s="5"/>
      <c r="E29" s="6"/>
      <c r="F29" s="6"/>
      <c r="G29" s="59" t="s">
        <v>470</v>
      </c>
      <c r="H29" s="8">
        <v>10</v>
      </c>
      <c r="I29" s="294" t="s">
        <v>471</v>
      </c>
      <c r="J29" s="6"/>
      <c r="K29" s="6">
        <f>H29*J29</f>
        <v>0</v>
      </c>
      <c r="L29" s="316">
        <f>F29+K29</f>
        <v>0</v>
      </c>
      <c r="M29" s="290"/>
    </row>
    <row r="30" spans="1:13" ht="26.25" customHeight="1" x14ac:dyDescent="0.15">
      <c r="A30" s="310"/>
      <c r="B30" s="59"/>
      <c r="C30" s="4"/>
      <c r="D30" s="5"/>
      <c r="E30" s="6"/>
      <c r="F30" s="6"/>
      <c r="G30" s="59" t="s">
        <v>472</v>
      </c>
      <c r="H30" s="8">
        <v>10</v>
      </c>
      <c r="I30" s="294" t="s">
        <v>471</v>
      </c>
      <c r="J30" s="6"/>
      <c r="K30" s="6">
        <f>H30*J30</f>
        <v>0</v>
      </c>
      <c r="L30" s="316">
        <f>F30+K30</f>
        <v>0</v>
      </c>
      <c r="M30" s="290"/>
    </row>
    <row r="31" spans="1:13" ht="26.25" customHeight="1" x14ac:dyDescent="0.15">
      <c r="A31" s="310"/>
      <c r="B31" s="59"/>
      <c r="C31" s="4"/>
      <c r="D31" s="5"/>
      <c r="E31" s="6"/>
      <c r="F31" s="6"/>
      <c r="G31" s="59" t="s">
        <v>483</v>
      </c>
      <c r="H31" s="8">
        <v>9</v>
      </c>
      <c r="I31" s="294" t="s">
        <v>471</v>
      </c>
      <c r="J31" s="6"/>
      <c r="K31" s="6">
        <f>H31*J31</f>
        <v>0</v>
      </c>
      <c r="L31" s="316">
        <f>F31+K31</f>
        <v>0</v>
      </c>
      <c r="M31" s="290"/>
    </row>
    <row r="32" spans="1:13" ht="26.25" customHeight="1" x14ac:dyDescent="0.15">
      <c r="A32" s="310"/>
      <c r="B32" s="311" t="s">
        <v>475</v>
      </c>
      <c r="C32" s="317">
        <v>1</v>
      </c>
      <c r="D32" s="318" t="s">
        <v>11</v>
      </c>
      <c r="E32" s="6"/>
      <c r="F32" s="6">
        <f>C32*E32</f>
        <v>0</v>
      </c>
      <c r="G32" s="59"/>
      <c r="H32" s="321"/>
      <c r="I32" s="322"/>
      <c r="J32" s="6"/>
      <c r="K32" s="6"/>
      <c r="L32" s="316">
        <f>F32+K32</f>
        <v>0</v>
      </c>
      <c r="M32" s="290"/>
    </row>
    <row r="33" spans="1:13" ht="26.25" customHeight="1" x14ac:dyDescent="0.15">
      <c r="A33" s="186"/>
      <c r="B33" s="311" t="s">
        <v>480</v>
      </c>
      <c r="C33" s="317"/>
      <c r="D33" s="320"/>
      <c r="E33" s="6"/>
      <c r="F33" s="6"/>
      <c r="G33" s="59"/>
      <c r="H33" s="321"/>
      <c r="I33" s="322"/>
      <c r="J33" s="6"/>
      <c r="K33" s="6"/>
      <c r="L33" s="316"/>
      <c r="M33" s="290"/>
    </row>
    <row r="34" spans="1:13" ht="22.5" customHeight="1" x14ac:dyDescent="0.15">
      <c r="A34" s="302"/>
      <c r="B34" s="302"/>
      <c r="C34" s="302"/>
      <c r="D34" s="302"/>
      <c r="E34" s="302"/>
      <c r="F34" s="302"/>
      <c r="G34" s="302"/>
      <c r="H34" s="302"/>
      <c r="I34" s="302"/>
      <c r="J34" s="303"/>
      <c r="K34" s="62" t="s">
        <v>17</v>
      </c>
      <c r="L34" s="316">
        <f>SUM(F29:F32)+SUM(K29:K32)</f>
        <v>0</v>
      </c>
      <c r="M34" s="314"/>
    </row>
    <row r="35" spans="1:13" ht="11.25" customHeight="1" x14ac:dyDescent="0.15">
      <c r="A35" s="323"/>
      <c r="B35" s="323"/>
      <c r="C35" s="323"/>
      <c r="D35" s="323"/>
      <c r="E35" s="323"/>
      <c r="F35" s="323"/>
      <c r="G35" s="323"/>
      <c r="H35" s="323"/>
      <c r="I35" s="323"/>
      <c r="J35" s="323"/>
      <c r="K35" s="324"/>
      <c r="L35" s="325"/>
      <c r="M35" s="326"/>
    </row>
    <row r="36" spans="1:13" ht="26.25" customHeight="1" x14ac:dyDescent="0.15">
      <c r="A36" s="308">
        <v>4</v>
      </c>
      <c r="B36" s="17" t="s">
        <v>484</v>
      </c>
      <c r="C36" s="4">
        <v>1</v>
      </c>
      <c r="D36" s="5" t="s">
        <v>147</v>
      </c>
      <c r="E36" s="678"/>
      <c r="F36" s="679"/>
      <c r="G36" s="679"/>
      <c r="H36" s="679"/>
      <c r="I36" s="679"/>
      <c r="J36" s="679"/>
      <c r="K36" s="679"/>
      <c r="L36" s="679"/>
      <c r="M36" s="314"/>
    </row>
    <row r="37" spans="1:13" ht="26.25" customHeight="1" x14ac:dyDescent="0.15">
      <c r="A37" s="310"/>
      <c r="B37" s="59" t="s">
        <v>485</v>
      </c>
      <c r="C37" s="4"/>
      <c r="D37" s="5"/>
      <c r="E37" s="181"/>
      <c r="F37" s="6"/>
      <c r="G37" s="59" t="s">
        <v>470</v>
      </c>
      <c r="H37" s="8">
        <v>10</v>
      </c>
      <c r="I37" s="294" t="s">
        <v>471</v>
      </c>
      <c r="J37" s="6"/>
      <c r="K37" s="6">
        <f>H37*J37</f>
        <v>0</v>
      </c>
      <c r="L37" s="316">
        <f>F37+K37</f>
        <v>0</v>
      </c>
      <c r="M37" s="290"/>
    </row>
    <row r="38" spans="1:13" ht="26.25" customHeight="1" x14ac:dyDescent="0.15">
      <c r="A38" s="310"/>
      <c r="B38" s="7"/>
      <c r="C38" s="4"/>
      <c r="D38" s="5"/>
      <c r="E38" s="181"/>
      <c r="F38" s="6"/>
      <c r="G38" s="59" t="s">
        <v>486</v>
      </c>
      <c r="H38" s="8">
        <v>6</v>
      </c>
      <c r="I38" s="294" t="s">
        <v>471</v>
      </c>
      <c r="J38" s="6"/>
      <c r="K38" s="6">
        <f>H38*J38</f>
        <v>0</v>
      </c>
      <c r="L38" s="316">
        <f>F38+K38</f>
        <v>0</v>
      </c>
      <c r="M38" s="290"/>
    </row>
    <row r="39" spans="1:13" ht="26.25" customHeight="1" x14ac:dyDescent="0.15">
      <c r="A39" s="310"/>
      <c r="B39" s="59" t="s">
        <v>487</v>
      </c>
      <c r="C39" s="4"/>
      <c r="D39" s="5"/>
      <c r="E39" s="181"/>
      <c r="F39" s="6"/>
      <c r="G39" s="59" t="s">
        <v>488</v>
      </c>
      <c r="H39" s="8">
        <v>1</v>
      </c>
      <c r="I39" s="294" t="s">
        <v>471</v>
      </c>
      <c r="J39" s="6"/>
      <c r="K39" s="6">
        <f>H39*J39</f>
        <v>0</v>
      </c>
      <c r="L39" s="316">
        <f>F39+K39</f>
        <v>0</v>
      </c>
      <c r="M39" s="290"/>
    </row>
    <row r="40" spans="1:13" ht="26.25" customHeight="1" x14ac:dyDescent="0.15">
      <c r="A40" s="186"/>
      <c r="B40" s="154" t="s">
        <v>489</v>
      </c>
      <c r="C40" s="317">
        <v>1</v>
      </c>
      <c r="D40" s="318" t="s">
        <v>147</v>
      </c>
      <c r="E40" s="289"/>
      <c r="F40" s="6">
        <f>C40*E40</f>
        <v>0</v>
      </c>
      <c r="G40" s="59"/>
      <c r="H40" s="8"/>
      <c r="I40" s="294"/>
      <c r="J40" s="6"/>
      <c r="K40" s="6"/>
      <c r="L40" s="316">
        <f>F40+K40</f>
        <v>0</v>
      </c>
      <c r="M40" s="290"/>
    </row>
    <row r="41" spans="1:13" ht="22.5" customHeight="1" x14ac:dyDescent="0.15">
      <c r="A41" s="302"/>
      <c r="B41" s="302"/>
      <c r="C41" s="302"/>
      <c r="D41" s="302"/>
      <c r="E41" s="302"/>
      <c r="F41" s="302"/>
      <c r="G41" s="302"/>
      <c r="H41" s="302"/>
      <c r="I41" s="302"/>
      <c r="J41" s="303"/>
      <c r="K41" s="62" t="s">
        <v>17</v>
      </c>
      <c r="L41" s="316">
        <f>SUM(F37:F40)+SUM(K37:K40)</f>
        <v>0</v>
      </c>
      <c r="M41" s="314"/>
    </row>
    <row r="42" spans="1:13" ht="11.25" customHeight="1" x14ac:dyDescent="0.15">
      <c r="A42" s="304"/>
      <c r="B42" s="304"/>
      <c r="C42" s="304"/>
      <c r="D42" s="304"/>
      <c r="E42" s="304"/>
      <c r="F42" s="304"/>
      <c r="G42" s="304"/>
      <c r="H42" s="304"/>
      <c r="I42" s="304"/>
      <c r="J42" s="304"/>
      <c r="K42" s="304"/>
      <c r="L42" s="304"/>
      <c r="M42" s="315"/>
    </row>
    <row r="43" spans="1:13" ht="26.25" customHeight="1" x14ac:dyDescent="0.15">
      <c r="A43" s="308">
        <v>5</v>
      </c>
      <c r="B43" s="22" t="s">
        <v>490</v>
      </c>
      <c r="C43" s="4">
        <v>1</v>
      </c>
      <c r="D43" s="5" t="s">
        <v>147</v>
      </c>
      <c r="E43" s="6"/>
      <c r="F43" s="6">
        <f>C43*E43</f>
        <v>0</v>
      </c>
      <c r="G43" s="327"/>
      <c r="H43" s="188"/>
      <c r="I43" s="115"/>
      <c r="J43" s="115"/>
      <c r="K43" s="6">
        <f>H43*J43</f>
        <v>0</v>
      </c>
      <c r="L43" s="316">
        <f>F43+K43</f>
        <v>0</v>
      </c>
      <c r="M43" s="290"/>
    </row>
    <row r="44" spans="1:13" ht="26.25" customHeight="1" x14ac:dyDescent="0.15">
      <c r="A44" s="117"/>
      <c r="B44" s="154" t="s">
        <v>489</v>
      </c>
      <c r="C44" s="317">
        <v>1</v>
      </c>
      <c r="D44" s="318" t="s">
        <v>147</v>
      </c>
      <c r="E44" s="308"/>
      <c r="F44" s="308">
        <f>C44*E44</f>
        <v>0</v>
      </c>
      <c r="G44" s="7"/>
      <c r="H44" s="328"/>
      <c r="I44" s="115"/>
      <c r="J44" s="329"/>
      <c r="K44" s="6"/>
      <c r="L44" s="316">
        <f>F44+K44</f>
        <v>0</v>
      </c>
      <c r="M44" s="290"/>
    </row>
    <row r="45" spans="1:13" ht="22.5" customHeight="1" x14ac:dyDescent="0.15">
      <c r="A45" s="302"/>
      <c r="B45" s="302"/>
      <c r="C45" s="302"/>
      <c r="D45" s="302"/>
      <c r="E45" s="302"/>
      <c r="F45" s="302"/>
      <c r="G45" s="302"/>
      <c r="H45" s="302"/>
      <c r="I45" s="302"/>
      <c r="J45" s="303"/>
      <c r="K45" s="62" t="s">
        <v>17</v>
      </c>
      <c r="L45" s="316">
        <f>SUM(F43:F44)+SUM(K43:K44)</f>
        <v>0</v>
      </c>
      <c r="M45" s="314"/>
    </row>
    <row r="46" spans="1:13" ht="11.25" customHeight="1" x14ac:dyDescent="0.15">
      <c r="A46" s="304"/>
      <c r="B46" s="304"/>
      <c r="C46" s="304"/>
      <c r="D46" s="304"/>
      <c r="E46" s="304"/>
      <c r="F46" s="304"/>
      <c r="G46" s="304"/>
      <c r="H46" s="304"/>
      <c r="I46" s="304"/>
      <c r="J46" s="304"/>
      <c r="K46" s="304"/>
      <c r="L46" s="304"/>
      <c r="M46" s="315"/>
    </row>
    <row r="47" spans="1:13" ht="26.25" customHeight="1" x14ac:dyDescent="0.15">
      <c r="A47" s="308">
        <v>6</v>
      </c>
      <c r="B47" s="22" t="s">
        <v>491</v>
      </c>
      <c r="C47" s="4">
        <v>1</v>
      </c>
      <c r="D47" s="5" t="s">
        <v>147</v>
      </c>
      <c r="E47" s="6"/>
      <c r="F47" s="6">
        <f>C47*E47</f>
        <v>0</v>
      </c>
      <c r="G47" s="327"/>
      <c r="H47" s="8"/>
      <c r="I47" s="115"/>
      <c r="J47" s="115"/>
      <c r="K47" s="6"/>
      <c r="L47" s="316">
        <f>F47+K47</f>
        <v>0</v>
      </c>
      <c r="M47" s="290"/>
    </row>
    <row r="48" spans="1:13" ht="26.25" customHeight="1" x14ac:dyDescent="0.15">
      <c r="A48" s="117"/>
      <c r="B48" s="154" t="s">
        <v>489</v>
      </c>
      <c r="C48" s="317">
        <v>1</v>
      </c>
      <c r="D48" s="318" t="s">
        <v>147</v>
      </c>
      <c r="E48" s="308"/>
      <c r="F48" s="6">
        <f>C48*E48</f>
        <v>0</v>
      </c>
      <c r="G48" s="327"/>
      <c r="H48" s="8"/>
      <c r="I48" s="173"/>
      <c r="J48" s="6"/>
      <c r="K48" s="6"/>
      <c r="L48" s="316">
        <f>F48+K48</f>
        <v>0</v>
      </c>
      <c r="M48" s="290"/>
    </row>
    <row r="49" spans="1:13" ht="22.5" customHeight="1" x14ac:dyDescent="0.15">
      <c r="A49" s="302"/>
      <c r="B49" s="323"/>
      <c r="C49" s="302"/>
      <c r="D49" s="302"/>
      <c r="E49" s="323"/>
      <c r="F49" s="323"/>
      <c r="G49" s="323"/>
      <c r="H49" s="323"/>
      <c r="I49" s="323"/>
      <c r="J49" s="323"/>
      <c r="K49" s="62" t="s">
        <v>17</v>
      </c>
      <c r="L49" s="316">
        <f>SUM(F47:F48)+SUM(K47:K48)</f>
        <v>0</v>
      </c>
      <c r="M49" s="314"/>
    </row>
    <row r="50" spans="1:13" ht="11.25" customHeight="1" x14ac:dyDescent="0.15">
      <c r="A50" s="304"/>
      <c r="B50" s="304"/>
      <c r="C50" s="304"/>
      <c r="D50" s="304"/>
      <c r="E50" s="304"/>
      <c r="F50" s="304"/>
      <c r="G50" s="304"/>
      <c r="H50" s="304"/>
      <c r="I50" s="304"/>
      <c r="J50" s="304"/>
      <c r="K50" s="304"/>
      <c r="L50" s="304"/>
      <c r="M50" s="315"/>
    </row>
    <row r="51" spans="1:13" ht="26.25" customHeight="1" x14ac:dyDescent="0.15">
      <c r="A51" s="308">
        <v>7</v>
      </c>
      <c r="B51" s="22" t="s">
        <v>492</v>
      </c>
      <c r="C51" s="4">
        <v>1</v>
      </c>
      <c r="D51" s="5" t="s">
        <v>147</v>
      </c>
      <c r="E51" s="6"/>
      <c r="F51" s="6">
        <f>C51*E51</f>
        <v>0</v>
      </c>
      <c r="G51" s="327"/>
      <c r="H51" s="8"/>
      <c r="I51" s="115"/>
      <c r="J51" s="115"/>
      <c r="K51" s="6">
        <f>H51*J51</f>
        <v>0</v>
      </c>
      <c r="L51" s="316">
        <f>F51+K51</f>
        <v>0</v>
      </c>
      <c r="M51" s="290"/>
    </row>
    <row r="52" spans="1:13" ht="26.25" customHeight="1" x14ac:dyDescent="0.15">
      <c r="A52" s="330"/>
      <c r="B52" s="154" t="s">
        <v>489</v>
      </c>
      <c r="C52" s="4">
        <v>1</v>
      </c>
      <c r="D52" s="318" t="s">
        <v>147</v>
      </c>
      <c r="E52" s="308"/>
      <c r="F52" s="6">
        <f>C52*E52</f>
        <v>0</v>
      </c>
      <c r="G52" s="7"/>
      <c r="H52" s="328"/>
      <c r="I52" s="331"/>
      <c r="J52" s="308"/>
      <c r="K52" s="6"/>
      <c r="L52" s="316">
        <f>F52+K52</f>
        <v>0</v>
      </c>
      <c r="M52" s="290"/>
    </row>
    <row r="53" spans="1:13" ht="22.5" customHeight="1" x14ac:dyDescent="0.15">
      <c r="A53" s="302"/>
      <c r="B53" s="323"/>
      <c r="C53" s="323"/>
      <c r="D53" s="302"/>
      <c r="E53" s="323"/>
      <c r="F53" s="323"/>
      <c r="G53" s="323"/>
      <c r="H53" s="302"/>
      <c r="I53" s="302"/>
      <c r="J53" s="303"/>
      <c r="K53" s="62" t="s">
        <v>17</v>
      </c>
      <c r="L53" s="316">
        <f>SUM(F51:F52)+SUM(K51:K52)</f>
        <v>0</v>
      </c>
      <c r="M53" s="314"/>
    </row>
    <row r="54" spans="1:13" ht="11.25" customHeight="1" x14ac:dyDescent="0.15">
      <c r="A54" s="304"/>
      <c r="B54" s="304"/>
      <c r="C54" s="304"/>
      <c r="D54" s="304"/>
      <c r="E54" s="304"/>
      <c r="F54" s="304"/>
      <c r="G54" s="304"/>
      <c r="H54" s="304"/>
      <c r="I54" s="304"/>
      <c r="J54" s="304"/>
      <c r="K54" s="304"/>
      <c r="L54" s="304"/>
      <c r="M54" s="315"/>
    </row>
    <row r="55" spans="1:13" ht="26.25" customHeight="1" x14ac:dyDescent="0.15">
      <c r="A55" s="308">
        <v>8</v>
      </c>
      <c r="B55" s="22" t="s">
        <v>493</v>
      </c>
      <c r="C55" s="4">
        <v>2</v>
      </c>
      <c r="D55" s="5" t="s">
        <v>147</v>
      </c>
      <c r="E55" s="6"/>
      <c r="F55" s="6">
        <f>C55*E55</f>
        <v>0</v>
      </c>
      <c r="G55" s="7"/>
      <c r="H55" s="8"/>
      <c r="I55" s="5"/>
      <c r="J55" s="6"/>
      <c r="K55" s="6">
        <f>H55*J55</f>
        <v>0</v>
      </c>
      <c r="L55" s="316">
        <f>F55+K55</f>
        <v>0</v>
      </c>
      <c r="M55" s="290"/>
    </row>
    <row r="56" spans="1:13" ht="26.25" customHeight="1" x14ac:dyDescent="0.15">
      <c r="A56" s="186"/>
      <c r="B56" s="154" t="s">
        <v>489</v>
      </c>
      <c r="C56" s="317">
        <v>2</v>
      </c>
      <c r="D56" s="318" t="s">
        <v>147</v>
      </c>
      <c r="E56" s="6"/>
      <c r="F56" s="6">
        <f>C56*E56</f>
        <v>0</v>
      </c>
      <c r="G56" s="7"/>
      <c r="H56" s="319"/>
      <c r="I56" s="320"/>
      <c r="J56" s="6"/>
      <c r="K56" s="6"/>
      <c r="L56" s="316">
        <f>F56+K56</f>
        <v>0</v>
      </c>
      <c r="M56" s="290"/>
    </row>
    <row r="57" spans="1:13" ht="22.5" customHeight="1" x14ac:dyDescent="0.15">
      <c r="A57" s="309"/>
      <c r="B57" s="302"/>
      <c r="C57" s="302"/>
      <c r="D57" s="302"/>
      <c r="E57" s="302"/>
      <c r="F57" s="302"/>
      <c r="G57" s="302"/>
      <c r="H57" s="302"/>
      <c r="I57" s="302"/>
      <c r="J57" s="303"/>
      <c r="K57" s="145" t="s">
        <v>17</v>
      </c>
      <c r="L57" s="332">
        <f>SUM(F55:F56)+SUM(K55:K56)</f>
        <v>0</v>
      </c>
      <c r="M57" s="314"/>
    </row>
    <row r="58" spans="1:13" ht="26.25" customHeight="1" x14ac:dyDescent="0.15">
      <c r="A58" s="333">
        <v>9</v>
      </c>
      <c r="B58" s="334" t="s">
        <v>494</v>
      </c>
      <c r="C58" s="4">
        <v>2</v>
      </c>
      <c r="D58" s="5" t="s">
        <v>147</v>
      </c>
      <c r="E58" s="6"/>
      <c r="F58" s="6">
        <f>C58*E58</f>
        <v>0</v>
      </c>
      <c r="G58" s="59"/>
      <c r="H58" s="4"/>
      <c r="I58" s="5"/>
      <c r="J58" s="6"/>
      <c r="K58" s="6">
        <f>H58*J58</f>
        <v>0</v>
      </c>
      <c r="L58" s="316">
        <f>F58+K58</f>
        <v>0</v>
      </c>
      <c r="M58" s="290"/>
    </row>
    <row r="59" spans="1:13" ht="26.25" customHeight="1" x14ac:dyDescent="0.15">
      <c r="A59" s="335"/>
      <c r="B59" s="154" t="s">
        <v>489</v>
      </c>
      <c r="C59" s="4">
        <v>2</v>
      </c>
      <c r="D59" s="294" t="s">
        <v>147</v>
      </c>
      <c r="E59" s="6"/>
      <c r="F59" s="6">
        <f>C59*E59</f>
        <v>0</v>
      </c>
      <c r="G59" s="59"/>
      <c r="H59" s="4"/>
      <c r="I59" s="5"/>
      <c r="J59" s="6"/>
      <c r="K59" s="6"/>
      <c r="L59" s="316">
        <f>F59+K59</f>
        <v>0</v>
      </c>
      <c r="M59" s="290"/>
    </row>
    <row r="60" spans="1:13" ht="22.5" customHeight="1" x14ac:dyDescent="0.15">
      <c r="A60" s="302"/>
      <c r="B60" s="302"/>
      <c r="C60" s="302"/>
      <c r="D60" s="302"/>
      <c r="E60" s="302"/>
      <c r="F60" s="302"/>
      <c r="G60" s="302"/>
      <c r="H60" s="302"/>
      <c r="I60" s="302"/>
      <c r="J60" s="303"/>
      <c r="K60" s="62" t="s">
        <v>17</v>
      </c>
      <c r="L60" s="316">
        <f>SUM(F58:F59)+SUM(K58:K59)</f>
        <v>0</v>
      </c>
      <c r="M60" s="314"/>
    </row>
    <row r="61" spans="1:13" ht="11.25" customHeight="1" x14ac:dyDescent="0.15">
      <c r="A61" s="336"/>
      <c r="B61" s="336"/>
      <c r="C61" s="336"/>
      <c r="D61" s="336"/>
      <c r="E61" s="336"/>
      <c r="F61" s="336"/>
      <c r="G61" s="336"/>
      <c r="H61" s="336"/>
      <c r="I61" s="336"/>
      <c r="J61" s="336"/>
      <c r="K61" s="336"/>
      <c r="L61" s="336"/>
      <c r="M61" s="315"/>
    </row>
    <row r="62" spans="1:13" ht="26.25" customHeight="1" x14ac:dyDescent="0.15">
      <c r="A62" s="333">
        <v>10</v>
      </c>
      <c r="B62" s="22" t="s">
        <v>495</v>
      </c>
      <c r="C62" s="4">
        <v>1</v>
      </c>
      <c r="D62" s="5" t="s">
        <v>147</v>
      </c>
      <c r="E62" s="6"/>
      <c r="F62" s="6">
        <f>C62*E62</f>
        <v>0</v>
      </c>
      <c r="G62" s="59"/>
      <c r="H62" s="4"/>
      <c r="I62" s="5"/>
      <c r="J62" s="6"/>
      <c r="K62" s="6">
        <f>H62*J62</f>
        <v>0</v>
      </c>
      <c r="L62" s="316">
        <f>F62+K62</f>
        <v>0</v>
      </c>
      <c r="M62" s="290"/>
    </row>
    <row r="63" spans="1:13" ht="26.25" customHeight="1" x14ac:dyDescent="0.15">
      <c r="A63" s="335"/>
      <c r="B63" s="154" t="s">
        <v>489</v>
      </c>
      <c r="C63" s="4">
        <v>1</v>
      </c>
      <c r="D63" s="294" t="s">
        <v>147</v>
      </c>
      <c r="E63" s="6"/>
      <c r="F63" s="6">
        <f>C63*E63</f>
        <v>0</v>
      </c>
      <c r="G63" s="337"/>
      <c r="H63" s="4"/>
      <c r="I63" s="5"/>
      <c r="J63" s="6"/>
      <c r="K63" s="6"/>
      <c r="L63" s="316">
        <f>F63+K63</f>
        <v>0</v>
      </c>
      <c r="M63" s="290"/>
    </row>
    <row r="64" spans="1:13" ht="22.5" customHeight="1" x14ac:dyDescent="0.15">
      <c r="A64" s="302"/>
      <c r="B64" s="302"/>
      <c r="C64" s="302"/>
      <c r="D64" s="302"/>
      <c r="E64" s="302"/>
      <c r="F64" s="302"/>
      <c r="G64" s="302"/>
      <c r="H64" s="302"/>
      <c r="I64" s="302"/>
      <c r="J64" s="303"/>
      <c r="K64" s="62" t="s">
        <v>17</v>
      </c>
      <c r="L64" s="316">
        <f>SUM(F62:F63)+SUM(K62:K63)</f>
        <v>0</v>
      </c>
      <c r="M64" s="314"/>
    </row>
    <row r="65" spans="1:13" ht="11.25" customHeight="1" x14ac:dyDescent="0.15">
      <c r="A65" s="336"/>
      <c r="B65" s="336"/>
      <c r="C65" s="336"/>
      <c r="D65" s="336"/>
      <c r="E65" s="336"/>
      <c r="F65" s="336"/>
      <c r="G65" s="336"/>
      <c r="H65" s="336"/>
      <c r="I65" s="336"/>
      <c r="J65" s="336"/>
      <c r="K65" s="336"/>
      <c r="L65" s="336"/>
      <c r="M65" s="315"/>
    </row>
    <row r="66" spans="1:13" ht="26.25" customHeight="1" x14ac:dyDescent="0.15">
      <c r="A66" s="308">
        <v>11</v>
      </c>
      <c r="B66" s="22" t="s">
        <v>496</v>
      </c>
      <c r="C66" s="4">
        <v>1</v>
      </c>
      <c r="D66" s="5" t="s">
        <v>147</v>
      </c>
      <c r="E66" s="6"/>
      <c r="F66" s="6">
        <f>C66*E66</f>
        <v>0</v>
      </c>
      <c r="G66" s="59"/>
      <c r="H66" s="4"/>
      <c r="I66" s="5"/>
      <c r="J66" s="6"/>
      <c r="K66" s="6">
        <f>H66*J66</f>
        <v>0</v>
      </c>
      <c r="L66" s="316">
        <f>F66+K66</f>
        <v>0</v>
      </c>
      <c r="M66" s="290"/>
    </row>
    <row r="67" spans="1:13" ht="26.25" customHeight="1" x14ac:dyDescent="0.15">
      <c r="A67" s="186"/>
      <c r="B67" s="154" t="s">
        <v>489</v>
      </c>
      <c r="C67" s="4">
        <v>1</v>
      </c>
      <c r="D67" s="294" t="s">
        <v>147</v>
      </c>
      <c r="E67" s="6"/>
      <c r="F67" s="6">
        <f>C67*E67</f>
        <v>0</v>
      </c>
      <c r="G67" s="59"/>
      <c r="H67" s="4"/>
      <c r="I67" s="5"/>
      <c r="J67" s="6"/>
      <c r="K67" s="6"/>
      <c r="L67" s="316">
        <f>F67+K67</f>
        <v>0</v>
      </c>
      <c r="M67" s="290"/>
    </row>
    <row r="68" spans="1:13" ht="22.5" customHeight="1" x14ac:dyDescent="0.15">
      <c r="A68" s="302"/>
      <c r="B68" s="302"/>
      <c r="C68" s="302"/>
      <c r="D68" s="302"/>
      <c r="E68" s="302"/>
      <c r="F68" s="302"/>
      <c r="G68" s="302"/>
      <c r="H68" s="302"/>
      <c r="I68" s="302"/>
      <c r="J68" s="303"/>
      <c r="K68" s="62" t="s">
        <v>17</v>
      </c>
      <c r="L68" s="316">
        <f>SUM(F66:F67)+SUM(K66:K67)</f>
        <v>0</v>
      </c>
      <c r="M68" s="314"/>
    </row>
    <row r="69" spans="1:13" ht="11.25" customHeight="1" x14ac:dyDescent="0.15">
      <c r="A69" s="304"/>
      <c r="B69" s="304"/>
      <c r="C69" s="304"/>
      <c r="D69" s="304"/>
      <c r="E69" s="304"/>
      <c r="F69" s="304"/>
      <c r="G69" s="304"/>
      <c r="H69" s="304"/>
      <c r="I69" s="304"/>
      <c r="J69" s="304"/>
      <c r="K69" s="304"/>
      <c r="L69" s="304"/>
      <c r="M69" s="315"/>
    </row>
    <row r="70" spans="1:13" ht="26.25" customHeight="1" x14ac:dyDescent="0.15">
      <c r="A70" s="308">
        <v>12</v>
      </c>
      <c r="B70" s="22" t="s">
        <v>497</v>
      </c>
      <c r="C70" s="4">
        <v>1</v>
      </c>
      <c r="D70" s="5" t="s">
        <v>498</v>
      </c>
      <c r="E70" s="6"/>
      <c r="F70" s="6">
        <f>C70*E70</f>
        <v>0</v>
      </c>
      <c r="G70" s="7"/>
      <c r="H70" s="8"/>
      <c r="I70" s="5"/>
      <c r="J70" s="6"/>
      <c r="K70" s="6">
        <f>H70*J70</f>
        <v>0</v>
      </c>
      <c r="L70" s="316">
        <f>F70+K70</f>
        <v>0</v>
      </c>
      <c r="M70" s="290"/>
    </row>
    <row r="71" spans="1:13" ht="26.25" customHeight="1" x14ac:dyDescent="0.15">
      <c r="A71" s="310"/>
      <c r="B71" s="311" t="s">
        <v>475</v>
      </c>
      <c r="C71" s="4">
        <v>1</v>
      </c>
      <c r="D71" s="5" t="s">
        <v>11</v>
      </c>
      <c r="E71" s="6"/>
      <c r="F71" s="6">
        <f>C71*E71</f>
        <v>0</v>
      </c>
      <c r="G71" s="91"/>
      <c r="H71" s="4"/>
      <c r="I71" s="294"/>
      <c r="J71" s="6"/>
      <c r="K71" s="6">
        <f>H71*J71</f>
        <v>0</v>
      </c>
      <c r="L71" s="316">
        <f>F71+K71</f>
        <v>0</v>
      </c>
      <c r="M71" s="290"/>
    </row>
    <row r="72" spans="1:13" ht="26.25" customHeight="1" x14ac:dyDescent="0.15">
      <c r="A72" s="186"/>
      <c r="B72" s="154" t="s">
        <v>499</v>
      </c>
      <c r="C72" s="4"/>
      <c r="D72" s="5"/>
      <c r="E72" s="6"/>
      <c r="F72" s="6"/>
      <c r="G72" s="91"/>
      <c r="H72" s="4"/>
      <c r="I72" s="294"/>
      <c r="J72" s="6"/>
      <c r="K72" s="6"/>
      <c r="L72" s="316"/>
      <c r="M72" s="314"/>
    </row>
    <row r="73" spans="1:13" ht="22.5" customHeight="1" x14ac:dyDescent="0.15">
      <c r="A73" s="302"/>
      <c r="B73" s="302"/>
      <c r="C73" s="302"/>
      <c r="D73" s="302"/>
      <c r="E73" s="302"/>
      <c r="F73" s="302"/>
      <c r="G73" s="302"/>
      <c r="H73" s="302"/>
      <c r="I73" s="302"/>
      <c r="J73" s="303"/>
      <c r="K73" s="62" t="s">
        <v>17</v>
      </c>
      <c r="L73" s="316">
        <f>SUM(F70:F72)+SUM(K70:K72)</f>
        <v>0</v>
      </c>
      <c r="M73" s="314"/>
    </row>
    <row r="74" spans="1:13" ht="11.25" customHeight="1" x14ac:dyDescent="0.15">
      <c r="A74" s="304"/>
      <c r="B74" s="304"/>
      <c r="C74" s="304"/>
      <c r="D74" s="304"/>
      <c r="E74" s="304"/>
      <c r="F74" s="304"/>
      <c r="G74" s="304"/>
      <c r="H74" s="304"/>
      <c r="I74" s="304"/>
      <c r="J74" s="304"/>
      <c r="K74" s="304"/>
      <c r="L74" s="304"/>
      <c r="M74" s="315"/>
    </row>
    <row r="75" spans="1:13" ht="26.25" customHeight="1" x14ac:dyDescent="0.15">
      <c r="A75" s="308">
        <v>13</v>
      </c>
      <c r="B75" s="22" t="s">
        <v>500</v>
      </c>
      <c r="C75" s="4">
        <v>1</v>
      </c>
      <c r="D75" s="5" t="s">
        <v>147</v>
      </c>
      <c r="E75" s="6"/>
      <c r="F75" s="6">
        <f>C75*E75</f>
        <v>0</v>
      </c>
      <c r="G75" s="7"/>
      <c r="H75" s="8"/>
      <c r="I75" s="5"/>
      <c r="J75" s="6"/>
      <c r="K75" s="6">
        <f>H75*J75</f>
        <v>0</v>
      </c>
      <c r="L75" s="316">
        <f>F75+K75</f>
        <v>0</v>
      </c>
      <c r="M75" s="290"/>
    </row>
    <row r="76" spans="1:13" ht="26.25" customHeight="1" x14ac:dyDescent="0.15">
      <c r="A76" s="310"/>
      <c r="B76" s="311" t="s">
        <v>475</v>
      </c>
      <c r="C76" s="4">
        <v>1</v>
      </c>
      <c r="D76" s="5" t="s">
        <v>11</v>
      </c>
      <c r="E76" s="6"/>
      <c r="F76" s="6">
        <f>C76*E76</f>
        <v>0</v>
      </c>
      <c r="G76" s="338"/>
      <c r="H76" s="8"/>
      <c r="I76" s="5"/>
      <c r="J76" s="6"/>
      <c r="K76" s="6">
        <f>H76*J76</f>
        <v>0</v>
      </c>
      <c r="L76" s="316">
        <f>F76+K76</f>
        <v>0</v>
      </c>
      <c r="M76" s="314"/>
    </row>
    <row r="77" spans="1:13" ht="26.25" customHeight="1" x14ac:dyDescent="0.15">
      <c r="A77" s="310"/>
      <c r="B77" s="311" t="s">
        <v>501</v>
      </c>
      <c r="C77" s="317"/>
      <c r="D77" s="318"/>
      <c r="E77" s="6"/>
      <c r="F77" s="6"/>
      <c r="G77" s="338"/>
      <c r="H77" s="319"/>
      <c r="I77" s="320"/>
      <c r="J77" s="6"/>
      <c r="K77" s="6"/>
      <c r="L77" s="316"/>
      <c r="M77" s="314"/>
    </row>
    <row r="78" spans="1:13" ht="26.25" customHeight="1" x14ac:dyDescent="0.15">
      <c r="A78" s="310"/>
      <c r="B78" s="154" t="s">
        <v>502</v>
      </c>
      <c r="C78" s="317">
        <v>1</v>
      </c>
      <c r="D78" s="318" t="s">
        <v>11</v>
      </c>
      <c r="E78" s="6"/>
      <c r="F78" s="6">
        <f>C78*E78</f>
        <v>0</v>
      </c>
      <c r="G78" s="91"/>
      <c r="H78" s="319"/>
      <c r="I78" s="320"/>
      <c r="J78" s="6"/>
      <c r="K78" s="6"/>
      <c r="L78" s="316">
        <f>F78+K78</f>
        <v>0</v>
      </c>
      <c r="M78" s="314"/>
    </row>
    <row r="79" spans="1:13" ht="26.25" customHeight="1" x14ac:dyDescent="0.15">
      <c r="A79" s="310"/>
      <c r="B79" s="59"/>
      <c r="C79" s="317"/>
      <c r="D79" s="5"/>
      <c r="E79" s="6"/>
      <c r="F79" s="6">
        <f>C79*E79</f>
        <v>0</v>
      </c>
      <c r="G79" s="59" t="s">
        <v>503</v>
      </c>
      <c r="H79" s="319">
        <v>1</v>
      </c>
      <c r="I79" s="294" t="s">
        <v>136</v>
      </c>
      <c r="J79" s="6"/>
      <c r="K79" s="6">
        <f>H79*J79</f>
        <v>0</v>
      </c>
      <c r="L79" s="316">
        <f>F79+K79</f>
        <v>0</v>
      </c>
      <c r="M79" s="314"/>
    </row>
    <row r="80" spans="1:13" ht="26.25" customHeight="1" x14ac:dyDescent="0.15">
      <c r="A80" s="186"/>
      <c r="B80" s="59"/>
      <c r="C80" s="4"/>
      <c r="D80" s="5"/>
      <c r="E80" s="6"/>
      <c r="F80" s="6">
        <f>C80*E80</f>
        <v>0</v>
      </c>
      <c r="G80" s="296" t="s">
        <v>504</v>
      </c>
      <c r="H80" s="8">
        <v>2</v>
      </c>
      <c r="I80" s="294" t="s">
        <v>136</v>
      </c>
      <c r="J80" s="6"/>
      <c r="K80" s="6">
        <f>H80*J80</f>
        <v>0</v>
      </c>
      <c r="L80" s="316">
        <f>F80+K80</f>
        <v>0</v>
      </c>
      <c r="M80" s="314"/>
    </row>
    <row r="81" spans="1:13" ht="26.25" customHeight="1" x14ac:dyDescent="0.15">
      <c r="A81" s="186"/>
      <c r="B81" s="59"/>
      <c r="C81" s="4"/>
      <c r="D81" s="5"/>
      <c r="E81" s="6"/>
      <c r="F81" s="6">
        <f>C81*E81</f>
        <v>0</v>
      </c>
      <c r="G81" s="296" t="s">
        <v>542</v>
      </c>
      <c r="H81" s="8">
        <v>1</v>
      </c>
      <c r="I81" s="294" t="s">
        <v>136</v>
      </c>
      <c r="J81" s="6"/>
      <c r="K81" s="6">
        <f>H81*J81</f>
        <v>0</v>
      </c>
      <c r="L81" s="316">
        <f>F81+K81</f>
        <v>0</v>
      </c>
      <c r="M81" s="314"/>
    </row>
    <row r="82" spans="1:13" ht="22.5" customHeight="1" x14ac:dyDescent="0.15">
      <c r="A82" s="302"/>
      <c r="B82" s="302"/>
      <c r="C82" s="302"/>
      <c r="D82" s="302"/>
      <c r="E82" s="302"/>
      <c r="F82" s="302"/>
      <c r="G82" s="302"/>
      <c r="H82" s="302"/>
      <c r="I82" s="302"/>
      <c r="J82" s="303"/>
      <c r="K82" s="62" t="s">
        <v>17</v>
      </c>
      <c r="L82" s="316">
        <f>SUM(L75:L81)</f>
        <v>0</v>
      </c>
      <c r="M82" s="314"/>
    </row>
    <row r="83" spans="1:13" ht="11.25" customHeight="1" x14ac:dyDescent="0.15">
      <c r="A83" s="304"/>
      <c r="B83" s="323"/>
      <c r="C83" s="323"/>
      <c r="D83" s="323"/>
      <c r="E83" s="323"/>
      <c r="F83" s="323"/>
      <c r="G83" s="323"/>
      <c r="H83" s="323"/>
      <c r="I83" s="323"/>
      <c r="J83" s="323"/>
      <c r="K83" s="323"/>
      <c r="L83" s="323"/>
      <c r="M83" s="315"/>
    </row>
    <row r="84" spans="1:13" ht="26.25" customHeight="1" x14ac:dyDescent="0.15">
      <c r="A84" s="6">
        <v>14</v>
      </c>
      <c r="B84" s="22" t="s">
        <v>505</v>
      </c>
      <c r="C84" s="4">
        <v>1</v>
      </c>
      <c r="D84" s="5" t="s">
        <v>147</v>
      </c>
      <c r="E84" s="6"/>
      <c r="F84" s="6">
        <f>C84*E84</f>
        <v>0</v>
      </c>
      <c r="G84" s="7"/>
      <c r="H84" s="8"/>
      <c r="I84" s="5"/>
      <c r="J84" s="6"/>
      <c r="K84" s="6">
        <f>H84*J84</f>
        <v>0</v>
      </c>
      <c r="L84" s="316">
        <f>F84+K84</f>
        <v>0</v>
      </c>
      <c r="M84" s="290"/>
    </row>
    <row r="85" spans="1:13" ht="22.5" customHeight="1" x14ac:dyDescent="0.15">
      <c r="A85" s="302"/>
      <c r="B85" s="302"/>
      <c r="C85" s="302"/>
      <c r="D85" s="302"/>
      <c r="E85" s="302"/>
      <c r="F85" s="302"/>
      <c r="G85" s="302"/>
      <c r="H85" s="302"/>
      <c r="I85" s="302"/>
      <c r="J85" s="303"/>
      <c r="K85" s="62" t="s">
        <v>17</v>
      </c>
      <c r="L85" s="316">
        <f>SUM(F84:F84)+SUM(K84:K84)</f>
        <v>0</v>
      </c>
      <c r="M85" s="314"/>
    </row>
    <row r="86" spans="1:13" ht="11.25" customHeight="1" x14ac:dyDescent="0.15">
      <c r="A86" s="304"/>
      <c r="B86" s="304"/>
      <c r="C86" s="304"/>
      <c r="D86" s="304"/>
      <c r="E86" s="304"/>
      <c r="F86" s="304"/>
      <c r="G86" s="304"/>
      <c r="H86" s="304"/>
      <c r="I86" s="304"/>
      <c r="J86" s="304"/>
      <c r="K86" s="304"/>
      <c r="L86" s="304"/>
      <c r="M86" s="315"/>
    </row>
    <row r="87" spans="1:13" ht="26.25" customHeight="1" x14ac:dyDescent="0.15">
      <c r="A87" s="6">
        <v>15</v>
      </c>
      <c r="B87" s="22" t="s">
        <v>506</v>
      </c>
      <c r="C87" s="4">
        <v>1</v>
      </c>
      <c r="D87" s="5" t="s">
        <v>147</v>
      </c>
      <c r="E87" s="6"/>
      <c r="F87" s="6">
        <f>C87*E87</f>
        <v>0</v>
      </c>
      <c r="G87" s="7"/>
      <c r="H87" s="8"/>
      <c r="I87" s="5"/>
      <c r="J87" s="6"/>
      <c r="K87" s="6">
        <f>H87*J87</f>
        <v>0</v>
      </c>
      <c r="L87" s="316">
        <f>F87+K87</f>
        <v>0</v>
      </c>
      <c r="M87" s="290"/>
    </row>
    <row r="88" spans="1:13" ht="22.5" customHeight="1" x14ac:dyDescent="0.15">
      <c r="A88" s="302"/>
      <c r="B88" s="302"/>
      <c r="C88" s="302"/>
      <c r="D88" s="302"/>
      <c r="E88" s="302"/>
      <c r="F88" s="302"/>
      <c r="G88" s="302"/>
      <c r="H88" s="302"/>
      <c r="I88" s="302"/>
      <c r="J88" s="303"/>
      <c r="K88" s="62" t="s">
        <v>17</v>
      </c>
      <c r="L88" s="316">
        <f>SUM(F87:F87)+SUM(K87:K87)</f>
        <v>0</v>
      </c>
      <c r="M88" s="314"/>
    </row>
    <row r="89" spans="1:13" ht="26.25" customHeight="1" x14ac:dyDescent="0.15">
      <c r="A89" s="310">
        <v>16</v>
      </c>
      <c r="B89" s="334" t="s">
        <v>507</v>
      </c>
      <c r="C89" s="184">
        <v>1</v>
      </c>
      <c r="D89" s="185" t="s">
        <v>147</v>
      </c>
      <c r="E89" s="186"/>
      <c r="F89" s="186">
        <f>C89*E89</f>
        <v>0</v>
      </c>
      <c r="G89" s="187"/>
      <c r="H89" s="188"/>
      <c r="I89" s="185"/>
      <c r="J89" s="186"/>
      <c r="K89" s="186">
        <f>H89*J89</f>
        <v>0</v>
      </c>
      <c r="L89" s="339">
        <f>F89+K89</f>
        <v>0</v>
      </c>
      <c r="M89" s="290"/>
    </row>
    <row r="90" spans="1:13" ht="26.25" customHeight="1" x14ac:dyDescent="0.15">
      <c r="A90" s="186"/>
      <c r="B90" s="154" t="s">
        <v>508</v>
      </c>
      <c r="C90" s="4">
        <v>1</v>
      </c>
      <c r="D90" s="5" t="s">
        <v>147</v>
      </c>
      <c r="E90" s="128"/>
      <c r="F90" s="16">
        <f>C90*E90</f>
        <v>0</v>
      </c>
      <c r="G90" s="7"/>
      <c r="H90" s="8"/>
      <c r="I90" s="5"/>
      <c r="J90" s="6"/>
      <c r="K90" s="6">
        <f>H90*J90</f>
        <v>0</v>
      </c>
      <c r="L90" s="316">
        <f>F90+K90</f>
        <v>0</v>
      </c>
      <c r="M90" s="314"/>
    </row>
    <row r="91" spans="1:13" ht="26.25" customHeight="1" x14ac:dyDescent="0.15">
      <c r="A91" s="302"/>
      <c r="B91" s="302"/>
      <c r="C91" s="302"/>
      <c r="D91" s="302"/>
      <c r="E91" s="302"/>
      <c r="F91" s="302"/>
      <c r="G91" s="302"/>
      <c r="H91" s="302"/>
      <c r="I91" s="302"/>
      <c r="J91" s="303"/>
      <c r="K91" s="62" t="s">
        <v>17</v>
      </c>
      <c r="L91" s="316">
        <f>SUM(F89:F90)+SUM(K89:K90)</f>
        <v>0</v>
      </c>
      <c r="M91" s="314"/>
    </row>
    <row r="92" spans="1:13" ht="26.25" customHeight="1" x14ac:dyDescent="0.15">
      <c r="A92" s="304"/>
      <c r="B92" s="304"/>
      <c r="C92" s="304"/>
      <c r="D92" s="304"/>
      <c r="E92" s="304"/>
      <c r="F92" s="304"/>
      <c r="G92" s="304"/>
      <c r="H92" s="304"/>
      <c r="I92" s="304"/>
      <c r="J92" s="304"/>
      <c r="K92" s="304"/>
      <c r="L92" s="304"/>
      <c r="M92" s="315"/>
    </row>
    <row r="93" spans="1:13" ht="26.25" customHeight="1" x14ac:dyDescent="0.15">
      <c r="A93" s="308">
        <v>17</v>
      </c>
      <c r="B93" s="22" t="s">
        <v>566</v>
      </c>
      <c r="C93" s="264"/>
      <c r="D93" s="234"/>
      <c r="E93" s="155"/>
      <c r="F93" s="595"/>
      <c r="G93" s="64"/>
      <c r="H93" s="156"/>
      <c r="I93" s="157"/>
      <c r="J93" s="155"/>
      <c r="K93" s="155">
        <f t="shared" ref="K93:K98" si="2">H93*J93</f>
        <v>0</v>
      </c>
      <c r="L93" s="595"/>
      <c r="M93" s="290"/>
    </row>
    <row r="94" spans="1:13" ht="26.25" customHeight="1" x14ac:dyDescent="0.15">
      <c r="A94" s="186"/>
      <c r="B94" s="154" t="s">
        <v>567</v>
      </c>
      <c r="C94" s="264"/>
      <c r="D94" s="234"/>
      <c r="E94" s="155"/>
      <c r="F94" s="595"/>
      <c r="G94" s="64"/>
      <c r="H94" s="156"/>
      <c r="I94" s="157"/>
      <c r="J94" s="155"/>
      <c r="K94" s="155">
        <f t="shared" si="2"/>
        <v>0</v>
      </c>
      <c r="L94" s="595"/>
      <c r="M94" s="314"/>
    </row>
    <row r="95" spans="1:13" ht="26.25" customHeight="1" x14ac:dyDescent="0.15">
      <c r="A95" s="186"/>
      <c r="B95" s="154" t="s">
        <v>544</v>
      </c>
      <c r="C95" s="4">
        <v>1</v>
      </c>
      <c r="D95" s="5" t="s">
        <v>11</v>
      </c>
      <c r="E95" s="16"/>
      <c r="F95" s="671">
        <f>C95*E95</f>
        <v>0</v>
      </c>
      <c r="G95" s="17"/>
      <c r="H95" s="18"/>
      <c r="I95" s="19"/>
      <c r="J95" s="16"/>
      <c r="K95" s="16">
        <f t="shared" si="2"/>
        <v>0</v>
      </c>
      <c r="L95" s="671">
        <f>F95</f>
        <v>0</v>
      </c>
      <c r="M95" s="314"/>
    </row>
    <row r="96" spans="1:13" ht="26.25" customHeight="1" x14ac:dyDescent="0.15">
      <c r="A96" s="186"/>
      <c r="B96" s="154" t="s">
        <v>545</v>
      </c>
      <c r="C96" s="4">
        <v>1</v>
      </c>
      <c r="D96" s="5" t="s">
        <v>11</v>
      </c>
      <c r="E96" s="16"/>
      <c r="F96" s="671">
        <f t="shared" ref="F96:F97" si="3">C96*E96</f>
        <v>0</v>
      </c>
      <c r="G96" s="17"/>
      <c r="H96" s="18"/>
      <c r="I96" s="19"/>
      <c r="J96" s="16"/>
      <c r="K96" s="16">
        <f t="shared" si="2"/>
        <v>0</v>
      </c>
      <c r="L96" s="671">
        <f>F96</f>
        <v>0</v>
      </c>
      <c r="M96" s="314"/>
    </row>
    <row r="97" spans="1:13" ht="26.25" customHeight="1" x14ac:dyDescent="0.15">
      <c r="A97" s="186"/>
      <c r="B97" s="154" t="s">
        <v>546</v>
      </c>
      <c r="C97" s="4">
        <v>1</v>
      </c>
      <c r="D97" s="5" t="s">
        <v>11</v>
      </c>
      <c r="E97" s="16"/>
      <c r="F97" s="671">
        <f t="shared" si="3"/>
        <v>0</v>
      </c>
      <c r="G97" s="17"/>
      <c r="H97" s="18"/>
      <c r="I97" s="19"/>
      <c r="J97" s="16"/>
      <c r="K97" s="16">
        <f t="shared" si="2"/>
        <v>0</v>
      </c>
      <c r="L97" s="671">
        <f>F97</f>
        <v>0</v>
      </c>
      <c r="M97" s="314"/>
    </row>
    <row r="98" spans="1:13" ht="26.25" customHeight="1" x14ac:dyDescent="0.15">
      <c r="A98" s="186"/>
      <c r="B98" s="154"/>
      <c r="C98" s="4"/>
      <c r="D98" s="5"/>
      <c r="E98" s="16"/>
      <c r="F98" s="671"/>
      <c r="G98" s="17" t="s">
        <v>547</v>
      </c>
      <c r="H98" s="18">
        <v>1</v>
      </c>
      <c r="I98" s="19" t="s">
        <v>548</v>
      </c>
      <c r="J98" s="16"/>
      <c r="K98" s="16">
        <f t="shared" si="2"/>
        <v>0</v>
      </c>
      <c r="L98" s="671">
        <f>K98</f>
        <v>0</v>
      </c>
      <c r="M98" s="314"/>
    </row>
    <row r="99" spans="1:13" ht="26.25" customHeight="1" x14ac:dyDescent="0.15">
      <c r="A99" s="302"/>
      <c r="B99" s="302"/>
      <c r="C99" s="302"/>
      <c r="D99" s="302"/>
      <c r="E99" s="302"/>
      <c r="F99" s="302"/>
      <c r="G99" s="302"/>
      <c r="H99" s="302"/>
      <c r="I99" s="302"/>
      <c r="J99" s="303"/>
      <c r="K99" s="62" t="s">
        <v>17</v>
      </c>
      <c r="L99" s="316">
        <f>SUM(L95:L98)</f>
        <v>0</v>
      </c>
      <c r="M99" s="314"/>
    </row>
    <row r="100" spans="1:13" ht="26.25" customHeight="1" x14ac:dyDescent="0.15">
      <c r="A100" s="304"/>
      <c r="B100" s="304"/>
      <c r="C100" s="304"/>
      <c r="D100" s="304"/>
      <c r="E100" s="304"/>
      <c r="F100" s="304"/>
      <c r="G100" s="304"/>
      <c r="H100" s="304"/>
      <c r="I100" s="304"/>
      <c r="J100" s="304"/>
      <c r="K100" s="309"/>
      <c r="L100" s="309"/>
      <c r="M100" s="315"/>
    </row>
    <row r="101" spans="1:13" ht="26.25" customHeight="1" x14ac:dyDescent="0.15">
      <c r="A101" s="308">
        <v>18</v>
      </c>
      <c r="B101" s="22" t="s">
        <v>509</v>
      </c>
      <c r="C101" s="4">
        <v>2</v>
      </c>
      <c r="D101" s="5" t="s">
        <v>147</v>
      </c>
      <c r="E101" s="6"/>
      <c r="F101" s="6">
        <f>C101*E101</f>
        <v>0</v>
      </c>
      <c r="G101" s="7"/>
      <c r="H101" s="8"/>
      <c r="I101" s="5"/>
      <c r="J101" s="6"/>
      <c r="K101" s="6">
        <f>H101*J101</f>
        <v>0</v>
      </c>
      <c r="L101" s="316">
        <f>F101+K101</f>
        <v>0</v>
      </c>
      <c r="M101" s="290"/>
    </row>
    <row r="102" spans="1:13" ht="26.25" customHeight="1" x14ac:dyDescent="0.15">
      <c r="A102" s="186"/>
      <c r="B102" s="154" t="s">
        <v>508</v>
      </c>
      <c r="C102" s="4">
        <v>2</v>
      </c>
      <c r="D102" s="5" t="s">
        <v>147</v>
      </c>
      <c r="E102" s="16"/>
      <c r="F102" s="16">
        <f>C102*E102</f>
        <v>0</v>
      </c>
      <c r="G102" s="17"/>
      <c r="H102" s="8"/>
      <c r="I102" s="5"/>
      <c r="J102" s="6"/>
      <c r="K102" s="6">
        <f>H102*J102</f>
        <v>0</v>
      </c>
      <c r="L102" s="316">
        <f>F102+K102</f>
        <v>0</v>
      </c>
      <c r="M102" s="314"/>
    </row>
    <row r="103" spans="1:13" ht="26.25" customHeight="1" x14ac:dyDescent="0.15">
      <c r="A103" s="302"/>
      <c r="B103" s="302"/>
      <c r="C103" s="302"/>
      <c r="D103" s="302"/>
      <c r="E103" s="302"/>
      <c r="F103" s="302"/>
      <c r="G103" s="302"/>
      <c r="H103" s="302"/>
      <c r="I103" s="302"/>
      <c r="J103" s="303"/>
      <c r="K103" s="62" t="s">
        <v>17</v>
      </c>
      <c r="L103" s="316">
        <f>SUM(F101:F102)+SUM(K101:K102)</f>
        <v>0</v>
      </c>
      <c r="M103" s="314"/>
    </row>
    <row r="104" spans="1:13" ht="26.25" customHeight="1" x14ac:dyDescent="0.15">
      <c r="A104" s="304"/>
      <c r="B104" s="304"/>
      <c r="C104" s="304"/>
      <c r="D104" s="304"/>
      <c r="E104" s="304"/>
      <c r="F104" s="304"/>
      <c r="G104" s="304"/>
      <c r="H104" s="304"/>
      <c r="I104" s="304"/>
      <c r="J104" s="304"/>
      <c r="K104" s="309"/>
      <c r="L104" s="309"/>
      <c r="M104" s="315"/>
    </row>
    <row r="105" spans="1:13" ht="26.25" customHeight="1" x14ac:dyDescent="0.15">
      <c r="A105" s="308">
        <v>19</v>
      </c>
      <c r="B105" s="22" t="s">
        <v>540</v>
      </c>
      <c r="C105" s="4">
        <v>1</v>
      </c>
      <c r="D105" s="5" t="s">
        <v>147</v>
      </c>
      <c r="E105" s="678"/>
      <c r="F105" s="679"/>
      <c r="G105" s="679"/>
      <c r="H105" s="679"/>
      <c r="I105" s="679"/>
      <c r="J105" s="679"/>
      <c r="K105" s="679"/>
      <c r="L105" s="679"/>
      <c r="M105" s="314"/>
    </row>
    <row r="106" spans="1:13" ht="26.25" customHeight="1" x14ac:dyDescent="0.15">
      <c r="A106" s="310"/>
      <c r="B106" s="59" t="s">
        <v>510</v>
      </c>
      <c r="C106" s="4"/>
      <c r="D106" s="5"/>
      <c r="E106" s="6"/>
      <c r="F106" s="6"/>
      <c r="G106" s="7" t="s">
        <v>488</v>
      </c>
      <c r="H106" s="8">
        <v>1</v>
      </c>
      <c r="I106" s="294" t="s">
        <v>471</v>
      </c>
      <c r="J106" s="6"/>
      <c r="K106" s="6">
        <f>H106*J106</f>
        <v>0</v>
      </c>
      <c r="L106" s="316">
        <f>F106+K106</f>
        <v>0</v>
      </c>
      <c r="M106" s="290"/>
    </row>
    <row r="107" spans="1:13" ht="26.25" customHeight="1" x14ac:dyDescent="0.15">
      <c r="A107" s="310"/>
      <c r="B107" s="59" t="s">
        <v>511</v>
      </c>
      <c r="C107" s="4"/>
      <c r="D107" s="5"/>
      <c r="E107" s="6"/>
      <c r="F107" s="6"/>
      <c r="G107" s="59" t="s">
        <v>470</v>
      </c>
      <c r="H107" s="8">
        <v>10</v>
      </c>
      <c r="I107" s="294" t="s">
        <v>471</v>
      </c>
      <c r="J107" s="6"/>
      <c r="K107" s="6">
        <f>H107*J107</f>
        <v>0</v>
      </c>
      <c r="L107" s="316">
        <f>F107+K107</f>
        <v>0</v>
      </c>
      <c r="M107" s="290"/>
    </row>
    <row r="108" spans="1:13" ht="26.25" customHeight="1" x14ac:dyDescent="0.15">
      <c r="A108" s="310"/>
      <c r="B108" s="59"/>
      <c r="C108" s="4"/>
      <c r="D108" s="5"/>
      <c r="E108" s="6"/>
      <c r="F108" s="6"/>
      <c r="G108" s="59" t="s">
        <v>512</v>
      </c>
      <c r="H108" s="8">
        <v>4</v>
      </c>
      <c r="I108" s="294" t="s">
        <v>471</v>
      </c>
      <c r="J108" s="6"/>
      <c r="K108" s="6">
        <f>H108*J108</f>
        <v>0</v>
      </c>
      <c r="L108" s="316">
        <f>F108+K108</f>
        <v>0</v>
      </c>
      <c r="M108" s="290"/>
    </row>
    <row r="109" spans="1:13" ht="26.25" customHeight="1" x14ac:dyDescent="0.15">
      <c r="A109" s="310"/>
      <c r="B109" s="154" t="s">
        <v>489</v>
      </c>
      <c r="C109" s="340">
        <v>1</v>
      </c>
      <c r="D109" s="341" t="s">
        <v>147</v>
      </c>
      <c r="E109" s="6"/>
      <c r="F109" s="6">
        <f>C109*E109</f>
        <v>0</v>
      </c>
      <c r="G109" s="7"/>
      <c r="H109" s="342"/>
      <c r="I109" s="341"/>
      <c r="J109" s="6"/>
      <c r="K109" s="6">
        <f>H109*J109</f>
        <v>0</v>
      </c>
      <c r="L109" s="316">
        <f>F109+K109</f>
        <v>0</v>
      </c>
      <c r="M109" s="290"/>
    </row>
    <row r="110" spans="1:13" ht="26.25" customHeight="1" x14ac:dyDescent="0.15">
      <c r="A110" s="186"/>
      <c r="B110" s="343" t="s">
        <v>541</v>
      </c>
      <c r="C110" s="4"/>
      <c r="D110" s="294"/>
      <c r="E110" s="115"/>
      <c r="F110" s="6"/>
      <c r="G110" s="327"/>
      <c r="H110" s="8"/>
      <c r="I110" s="5"/>
      <c r="J110" s="115"/>
      <c r="K110" s="6"/>
      <c r="L110" s="316"/>
      <c r="M110" s="314"/>
    </row>
    <row r="111" spans="1:13" ht="26.25" customHeight="1" x14ac:dyDescent="0.15">
      <c r="A111" s="302"/>
      <c r="B111" s="302"/>
      <c r="C111" s="302"/>
      <c r="D111" s="302"/>
      <c r="E111" s="302"/>
      <c r="F111" s="302"/>
      <c r="G111" s="302"/>
      <c r="H111" s="302"/>
      <c r="I111" s="302"/>
      <c r="J111" s="303"/>
      <c r="K111" s="62" t="s">
        <v>17</v>
      </c>
      <c r="L111" s="316">
        <f>SUM(F106:F110)+SUM(K106:K110)</f>
        <v>0</v>
      </c>
      <c r="M111" s="314"/>
    </row>
    <row r="112" spans="1:13" ht="26.25" customHeight="1" x14ac:dyDescent="0.15">
      <c r="A112" s="323"/>
      <c r="B112" s="323"/>
      <c r="C112" s="323"/>
      <c r="D112" s="323"/>
      <c r="E112" s="323"/>
      <c r="F112" s="323"/>
      <c r="G112" s="323"/>
      <c r="H112" s="323"/>
      <c r="I112" s="323"/>
      <c r="J112" s="344"/>
      <c r="K112" s="345" t="s">
        <v>513</v>
      </c>
      <c r="L112" s="316">
        <f>SUM(L8+L19+L27+L34+L41+L45+L49+L53+L57+L60+L64+L68+L73+L82+L85+L88+L91+L99+L103+L111)</f>
        <v>0</v>
      </c>
      <c r="M112" s="314"/>
    </row>
    <row r="113" spans="1:13" ht="26.25" customHeight="1" x14ac:dyDescent="0.15">
      <c r="A113" s="323"/>
      <c r="B113" s="323"/>
      <c r="C113" s="323"/>
      <c r="D113" s="323"/>
      <c r="E113" s="323"/>
      <c r="F113" s="323"/>
      <c r="G113" s="323"/>
      <c r="H113" s="323"/>
      <c r="I113" s="323"/>
      <c r="J113" s="323"/>
      <c r="K113" s="346"/>
      <c r="L113" s="347"/>
      <c r="M113" s="3"/>
    </row>
    <row r="114" spans="1:13" ht="22.5" customHeight="1" x14ac:dyDescent="0.15">
      <c r="A114" s="292" t="s">
        <v>54</v>
      </c>
      <c r="B114" s="293" t="s">
        <v>514</v>
      </c>
      <c r="C114" s="293"/>
      <c r="D114" s="293"/>
      <c r="E114" s="293"/>
      <c r="F114" s="293"/>
      <c r="G114" s="293"/>
      <c r="H114" s="293"/>
      <c r="I114" s="293"/>
      <c r="J114" s="293"/>
      <c r="K114" s="293"/>
      <c r="L114" s="293"/>
      <c r="M114" s="3"/>
    </row>
    <row r="115" spans="1:13" ht="22.5" customHeight="1" x14ac:dyDescent="0.15">
      <c r="A115" s="348" t="s">
        <v>515</v>
      </c>
      <c r="B115" s="349"/>
      <c r="C115" s="349"/>
      <c r="D115" s="349"/>
      <c r="E115" s="349"/>
      <c r="F115" s="349"/>
      <c r="G115" s="349"/>
      <c r="H115" s="349"/>
      <c r="I115" s="349"/>
      <c r="J115" s="349"/>
      <c r="K115" s="349"/>
      <c r="L115" s="349"/>
      <c r="M115" s="3"/>
    </row>
    <row r="116" spans="1:13" ht="22.5" customHeight="1" x14ac:dyDescent="0.15">
      <c r="A116" s="350" t="s">
        <v>516</v>
      </c>
      <c r="B116" s="351"/>
      <c r="C116" s="351"/>
      <c r="D116" s="351"/>
      <c r="E116" s="351"/>
      <c r="F116" s="351"/>
      <c r="G116" s="351"/>
      <c r="H116" s="351"/>
      <c r="I116" s="351"/>
      <c r="J116" s="351"/>
      <c r="K116" s="351"/>
      <c r="L116" s="351"/>
      <c r="M116" s="352"/>
    </row>
    <row r="117" spans="1:13" ht="22.5" customHeight="1" x14ac:dyDescent="0.15">
      <c r="A117" s="333">
        <v>1</v>
      </c>
      <c r="B117" s="17" t="s">
        <v>517</v>
      </c>
      <c r="C117" s="4">
        <v>1</v>
      </c>
      <c r="D117" s="5" t="s">
        <v>147</v>
      </c>
      <c r="E117" s="678"/>
      <c r="F117" s="679"/>
      <c r="G117" s="679"/>
      <c r="H117" s="679"/>
      <c r="I117" s="679"/>
      <c r="J117" s="679"/>
      <c r="K117" s="679"/>
      <c r="L117" s="679"/>
      <c r="M117" s="314"/>
    </row>
    <row r="118" spans="1:13" ht="22.5" customHeight="1" x14ac:dyDescent="0.15">
      <c r="A118" s="353"/>
      <c r="B118" s="154" t="s">
        <v>518</v>
      </c>
      <c r="C118" s="4">
        <v>1</v>
      </c>
      <c r="D118" s="294" t="s">
        <v>11</v>
      </c>
      <c r="E118" s="6"/>
      <c r="F118" s="6">
        <f>C118*E118</f>
        <v>0</v>
      </c>
      <c r="G118" s="296"/>
      <c r="H118" s="8"/>
      <c r="I118" s="294"/>
      <c r="J118" s="6"/>
      <c r="K118" s="6">
        <f>H118*J118</f>
        <v>0</v>
      </c>
      <c r="L118" s="316">
        <f>F118+K118</f>
        <v>0</v>
      </c>
      <c r="M118" s="290"/>
    </row>
    <row r="119" spans="1:13" ht="22.5" customHeight="1" x14ac:dyDescent="0.15">
      <c r="A119" s="353"/>
      <c r="B119" s="154" t="s">
        <v>519</v>
      </c>
      <c r="C119" s="4"/>
      <c r="D119" s="5"/>
      <c r="E119" s="6"/>
      <c r="F119" s="6"/>
      <c r="G119" s="296"/>
      <c r="H119" s="8"/>
      <c r="I119" s="294"/>
      <c r="J119" s="6"/>
      <c r="K119" s="6"/>
      <c r="L119" s="316"/>
      <c r="M119" s="290"/>
    </row>
    <row r="120" spans="1:13" ht="22.5" customHeight="1" x14ac:dyDescent="0.15">
      <c r="A120" s="335"/>
      <c r="B120" s="154"/>
      <c r="C120" s="4"/>
      <c r="D120" s="5"/>
      <c r="E120" s="6"/>
      <c r="F120" s="6"/>
      <c r="G120" s="354" t="s">
        <v>520</v>
      </c>
      <c r="H120" s="8">
        <v>1</v>
      </c>
      <c r="I120" s="294" t="s">
        <v>136</v>
      </c>
      <c r="J120" s="6"/>
      <c r="K120" s="6">
        <f>H120*J120</f>
        <v>0</v>
      </c>
      <c r="L120" s="316">
        <f>F120+K120</f>
        <v>0</v>
      </c>
      <c r="M120" s="290"/>
    </row>
    <row r="121" spans="1:13" ht="15" customHeight="1" x14ac:dyDescent="0.15">
      <c r="A121" s="355"/>
      <c r="B121" s="355"/>
      <c r="C121" s="355"/>
      <c r="D121" s="355"/>
      <c r="E121" s="355"/>
      <c r="F121" s="355"/>
      <c r="G121" s="355"/>
      <c r="H121" s="355"/>
      <c r="I121" s="355"/>
      <c r="J121" s="356"/>
      <c r="K121" s="62" t="s">
        <v>17</v>
      </c>
      <c r="L121" s="316">
        <f>SUM(F118:F120)+SUM(K118:K120)</f>
        <v>0</v>
      </c>
      <c r="M121" s="314"/>
    </row>
    <row r="122" spans="1:13" ht="22.5" customHeight="1" x14ac:dyDescent="0.15">
      <c r="A122" s="304"/>
      <c r="B122" s="304"/>
      <c r="C122" s="304"/>
      <c r="D122" s="304"/>
      <c r="E122" s="304"/>
      <c r="F122" s="304"/>
      <c r="G122" s="304"/>
      <c r="H122" s="304"/>
      <c r="I122" s="304"/>
      <c r="J122" s="304"/>
      <c r="K122" s="309"/>
      <c r="L122" s="309"/>
      <c r="M122" s="315"/>
    </row>
    <row r="123" spans="1:13" ht="22.5" customHeight="1" x14ac:dyDescent="0.15">
      <c r="A123" s="357">
        <v>2</v>
      </c>
      <c r="B123" s="358" t="s">
        <v>521</v>
      </c>
      <c r="C123" s="4">
        <v>1</v>
      </c>
      <c r="D123" s="5" t="s">
        <v>147</v>
      </c>
      <c r="E123" s="6"/>
      <c r="F123" s="6">
        <f>C123*E123</f>
        <v>0</v>
      </c>
      <c r="G123" s="84"/>
      <c r="H123" s="8"/>
      <c r="I123" s="5"/>
      <c r="J123" s="6"/>
      <c r="K123" s="6">
        <f>H123*J123</f>
        <v>0</v>
      </c>
      <c r="L123" s="316">
        <f>F123+K123</f>
        <v>0</v>
      </c>
      <c r="M123" s="290"/>
    </row>
    <row r="124" spans="1:13" ht="22.5" customHeight="1" x14ac:dyDescent="0.15">
      <c r="A124" s="353"/>
      <c r="B124" s="296" t="s">
        <v>522</v>
      </c>
      <c r="C124" s="317"/>
      <c r="D124" s="320"/>
      <c r="E124" s="6"/>
      <c r="F124" s="6"/>
      <c r="G124" s="296"/>
      <c r="H124" s="319"/>
      <c r="I124" s="320"/>
      <c r="J124" s="6"/>
      <c r="K124" s="6"/>
      <c r="L124" s="316"/>
      <c r="M124" s="314"/>
    </row>
    <row r="125" spans="1:13" ht="22.5" customHeight="1" x14ac:dyDescent="0.15">
      <c r="A125" s="335"/>
      <c r="B125" s="296" t="s">
        <v>523</v>
      </c>
      <c r="C125" s="317"/>
      <c r="D125" s="320"/>
      <c r="E125" s="6"/>
      <c r="F125" s="6"/>
      <c r="G125" s="296"/>
      <c r="H125" s="319"/>
      <c r="I125" s="320"/>
      <c r="J125" s="6"/>
      <c r="K125" s="6"/>
      <c r="L125" s="316"/>
      <c r="M125" s="314"/>
    </row>
    <row r="126" spans="1:13" ht="15" customHeight="1" x14ac:dyDescent="0.15">
      <c r="A126" s="302"/>
      <c r="B126" s="302"/>
      <c r="C126" s="302"/>
      <c r="D126" s="302"/>
      <c r="E126" s="302"/>
      <c r="F126" s="302"/>
      <c r="G126" s="302"/>
      <c r="H126" s="302"/>
      <c r="I126" s="302"/>
      <c r="J126" s="303"/>
      <c r="K126" s="62" t="s">
        <v>17</v>
      </c>
      <c r="L126" s="316">
        <f>SUM(F123:F123)+SUM(K123:K123)</f>
        <v>0</v>
      </c>
      <c r="M126" s="314"/>
    </row>
    <row r="127" spans="1:13" ht="22.5" customHeight="1" x14ac:dyDescent="0.15">
      <c r="A127" s="359"/>
      <c r="B127" s="359"/>
      <c r="C127" s="359"/>
      <c r="D127" s="359"/>
      <c r="E127" s="359"/>
      <c r="F127" s="359"/>
      <c r="G127" s="359"/>
      <c r="H127" s="359"/>
      <c r="I127" s="359"/>
      <c r="J127" s="359"/>
      <c r="K127" s="305"/>
      <c r="L127" s="305"/>
      <c r="M127" s="315"/>
    </row>
    <row r="128" spans="1:13" ht="22.5" customHeight="1" x14ac:dyDescent="0.15">
      <c r="A128" s="16">
        <v>3</v>
      </c>
      <c r="B128" s="360" t="s">
        <v>524</v>
      </c>
      <c r="C128" s="4">
        <v>3</v>
      </c>
      <c r="D128" s="294" t="s">
        <v>11</v>
      </c>
      <c r="E128" s="678"/>
      <c r="F128" s="679"/>
      <c r="G128" s="679"/>
      <c r="H128" s="679"/>
      <c r="I128" s="679"/>
      <c r="J128" s="679"/>
      <c r="K128" s="679"/>
      <c r="L128" s="679"/>
      <c r="M128" s="314"/>
    </row>
    <row r="129" spans="1:13" ht="22.5" customHeight="1" x14ac:dyDescent="0.15">
      <c r="A129" s="361" t="s">
        <v>525</v>
      </c>
      <c r="B129" s="362" t="s">
        <v>526</v>
      </c>
      <c r="C129" s="4">
        <v>1</v>
      </c>
      <c r="D129" s="294" t="s">
        <v>11</v>
      </c>
      <c r="E129" s="6"/>
      <c r="F129" s="6">
        <f>C129*E129</f>
        <v>0</v>
      </c>
      <c r="G129" s="354"/>
      <c r="H129" s="8"/>
      <c r="I129" s="5"/>
      <c r="J129" s="6"/>
      <c r="K129" s="6"/>
      <c r="L129" s="316">
        <f>F129+K129</f>
        <v>0</v>
      </c>
      <c r="M129" s="290"/>
    </row>
    <row r="130" spans="1:13" ht="22.5" customHeight="1" x14ac:dyDescent="0.15">
      <c r="A130" s="31"/>
      <c r="B130" s="363" t="s">
        <v>527</v>
      </c>
      <c r="C130" s="4"/>
      <c r="D130" s="294"/>
      <c r="E130" s="6"/>
      <c r="F130" s="6">
        <f>C130*E130</f>
        <v>0</v>
      </c>
      <c r="G130" s="354"/>
      <c r="H130" s="4"/>
      <c r="I130" s="5"/>
      <c r="J130" s="6"/>
      <c r="K130" s="6">
        <f>H130*J130</f>
        <v>0</v>
      </c>
      <c r="L130" s="316"/>
      <c r="M130" s="314"/>
    </row>
    <row r="131" spans="1:13" ht="22.5" customHeight="1" x14ac:dyDescent="0.15">
      <c r="A131" s="361" t="s">
        <v>528</v>
      </c>
      <c r="B131" s="362" t="s">
        <v>529</v>
      </c>
      <c r="C131" s="4">
        <v>1</v>
      </c>
      <c r="D131" s="318" t="s">
        <v>11</v>
      </c>
      <c r="E131" s="6"/>
      <c r="F131" s="6">
        <f>C131*E131</f>
        <v>0</v>
      </c>
      <c r="G131" s="354"/>
      <c r="H131" s="4"/>
      <c r="I131" s="5"/>
      <c r="J131" s="6"/>
      <c r="K131" s="6">
        <f>H131*J131</f>
        <v>0</v>
      </c>
      <c r="L131" s="316">
        <f>F131+K131</f>
        <v>0</v>
      </c>
      <c r="M131" s="290"/>
    </row>
    <row r="132" spans="1:13" ht="22.5" customHeight="1" x14ac:dyDescent="0.15">
      <c r="A132" s="81"/>
      <c r="B132" s="364" t="s">
        <v>530</v>
      </c>
      <c r="C132" s="4"/>
      <c r="D132" s="320"/>
      <c r="E132" s="6"/>
      <c r="F132" s="6"/>
      <c r="G132" s="365"/>
      <c r="H132" s="4"/>
      <c r="I132" s="5"/>
      <c r="J132" s="6"/>
      <c r="K132" s="6">
        <f>H132*J132</f>
        <v>0</v>
      </c>
      <c r="L132" s="316"/>
      <c r="M132" s="314"/>
    </row>
    <row r="133" spans="1:13" ht="22.5" customHeight="1" x14ac:dyDescent="0.15">
      <c r="A133" s="366" t="s">
        <v>531</v>
      </c>
      <c r="B133" s="367" t="s">
        <v>532</v>
      </c>
      <c r="C133" s="4">
        <v>1</v>
      </c>
      <c r="D133" s="368" t="s">
        <v>11</v>
      </c>
      <c r="E133" s="308"/>
      <c r="F133" s="6">
        <f>C133*E133</f>
        <v>0</v>
      </c>
      <c r="G133" s="365"/>
      <c r="H133" s="340"/>
      <c r="I133" s="341"/>
      <c r="J133" s="308"/>
      <c r="K133" s="308">
        <f>H133*J133</f>
        <v>0</v>
      </c>
      <c r="L133" s="332">
        <f>F133+K133</f>
        <v>0</v>
      </c>
      <c r="M133" s="290"/>
    </row>
    <row r="134" spans="1:13" ht="22.5" customHeight="1" x14ac:dyDescent="0.15">
      <c r="A134" s="117"/>
      <c r="B134" s="364" t="s">
        <v>530</v>
      </c>
      <c r="C134" s="4"/>
      <c r="D134" s="341"/>
      <c r="E134" s="308"/>
      <c r="F134" s="308"/>
      <c r="G134" s="365"/>
      <c r="H134" s="340"/>
      <c r="I134" s="341"/>
      <c r="J134" s="308"/>
      <c r="K134" s="308">
        <f>H134*J134</f>
        <v>0</v>
      </c>
      <c r="L134" s="332"/>
      <c r="M134" s="314"/>
    </row>
    <row r="135" spans="1:13" ht="15" customHeight="1" x14ac:dyDescent="0.15">
      <c r="B135" s="369"/>
      <c r="C135" s="317"/>
      <c r="D135" s="320"/>
      <c r="E135" s="370"/>
      <c r="F135" s="370"/>
      <c r="G135" s="370"/>
      <c r="H135" s="317"/>
      <c r="I135" s="320"/>
      <c r="J135" s="329"/>
      <c r="K135" s="62" t="s">
        <v>17</v>
      </c>
      <c r="L135" s="332">
        <f>SUM(F129:F134)+SUM(K129:K134)</f>
        <v>0</v>
      </c>
      <c r="M135" s="314"/>
    </row>
    <row r="136" spans="1:13" ht="22.5" customHeight="1" x14ac:dyDescent="0.15">
      <c r="A136" s="371"/>
      <c r="B136" s="371"/>
      <c r="C136" s="371"/>
      <c r="D136" s="371"/>
      <c r="E136" s="371"/>
      <c r="F136" s="371"/>
      <c r="G136" s="371"/>
      <c r="H136" s="371"/>
      <c r="I136" s="371"/>
      <c r="J136" s="371"/>
      <c r="K136" s="372"/>
      <c r="L136" s="372"/>
      <c r="M136" s="315"/>
    </row>
    <row r="137" spans="1:13" ht="22.5" customHeight="1" x14ac:dyDescent="0.15">
      <c r="A137" s="81">
        <v>4</v>
      </c>
      <c r="B137" s="373" t="s">
        <v>533</v>
      </c>
      <c r="C137" s="340">
        <v>1</v>
      </c>
      <c r="D137" s="368" t="s">
        <v>147</v>
      </c>
      <c r="E137" s="308"/>
      <c r="F137" s="6">
        <f>C137*E137</f>
        <v>0</v>
      </c>
      <c r="G137" s="308"/>
      <c r="H137" s="340"/>
      <c r="I137" s="341"/>
      <c r="J137" s="308"/>
      <c r="K137" s="6"/>
      <c r="L137" s="332">
        <f>F137+K137</f>
        <v>0</v>
      </c>
      <c r="M137" s="314"/>
    </row>
    <row r="138" spans="1:13" ht="22.5" customHeight="1" x14ac:dyDescent="0.15">
      <c r="A138" s="117"/>
      <c r="B138" s="364" t="s">
        <v>534</v>
      </c>
      <c r="C138" s="340"/>
      <c r="D138" s="341"/>
      <c r="E138" s="308"/>
      <c r="F138" s="6">
        <f>C138*E138</f>
        <v>0</v>
      </c>
      <c r="G138" s="374"/>
      <c r="H138" s="340"/>
      <c r="I138" s="341"/>
      <c r="J138" s="308"/>
      <c r="K138" s="145"/>
      <c r="L138" s="332"/>
      <c r="M138" s="314"/>
    </row>
    <row r="139" spans="1:13" ht="15" customHeight="1" x14ac:dyDescent="0.15">
      <c r="A139" s="375"/>
      <c r="B139" s="369"/>
      <c r="C139" s="317"/>
      <c r="D139" s="320"/>
      <c r="E139" s="370"/>
      <c r="F139" s="370"/>
      <c r="G139" s="370"/>
      <c r="H139" s="317"/>
      <c r="I139" s="320"/>
      <c r="J139" s="329"/>
      <c r="K139" s="62" t="s">
        <v>17</v>
      </c>
      <c r="L139" s="63">
        <f>SUM(F137:F138)+SUM(K137:K138)</f>
        <v>0</v>
      </c>
      <c r="M139" s="314"/>
    </row>
    <row r="140" spans="1:13" s="289" customFormat="1" ht="22.5" customHeight="1" x14ac:dyDescent="0.15">
      <c r="A140" s="304">
        <f>C140*E140</f>
        <v>0</v>
      </c>
      <c r="B140" s="323"/>
      <c r="C140" s="323"/>
      <c r="D140" s="323"/>
      <c r="E140" s="323"/>
      <c r="F140" s="323"/>
      <c r="G140" s="323"/>
      <c r="H140" s="323"/>
      <c r="I140" s="323"/>
      <c r="J140" s="323"/>
      <c r="K140" s="323"/>
      <c r="L140" s="323"/>
      <c r="M140" s="323"/>
    </row>
    <row r="141" spans="1:13" ht="22.5" customHeight="1" x14ac:dyDescent="0.15">
      <c r="A141" s="116">
        <v>5</v>
      </c>
      <c r="B141" s="373" t="s">
        <v>535</v>
      </c>
      <c r="C141" s="4">
        <v>1</v>
      </c>
      <c r="D141" s="294" t="s">
        <v>147</v>
      </c>
      <c r="E141" s="6"/>
      <c r="F141" s="6">
        <f>C141*E141</f>
        <v>0</v>
      </c>
      <c r="G141" s="6"/>
      <c r="H141" s="4"/>
      <c r="I141" s="5"/>
      <c r="J141" s="6"/>
      <c r="K141" s="62"/>
      <c r="L141" s="332">
        <f>F141+K141</f>
        <v>0</v>
      </c>
      <c r="M141" s="314"/>
    </row>
    <row r="142" spans="1:13" ht="22.5" customHeight="1" x14ac:dyDescent="0.15">
      <c r="A142" s="117"/>
      <c r="B142" s="364" t="s">
        <v>536</v>
      </c>
      <c r="C142" s="317"/>
      <c r="D142" s="320"/>
      <c r="E142" s="6"/>
      <c r="F142" s="6"/>
      <c r="G142" s="376"/>
      <c r="H142" s="4"/>
      <c r="I142" s="320"/>
      <c r="J142" s="6"/>
      <c r="K142" s="324"/>
      <c r="L142" s="63"/>
      <c r="M142" s="314"/>
    </row>
    <row r="143" spans="1:13" ht="15" customHeight="1" x14ac:dyDescent="0.15">
      <c r="B143" s="369"/>
      <c r="C143" s="317"/>
      <c r="D143" s="320"/>
      <c r="E143" s="370"/>
      <c r="F143" s="370"/>
      <c r="G143" s="370"/>
      <c r="H143" s="317"/>
      <c r="I143" s="320"/>
      <c r="J143" s="329"/>
      <c r="K143" s="62" t="s">
        <v>17</v>
      </c>
      <c r="L143" s="332">
        <f>SUM(F141:F142)+SUM(K141:K142)</f>
        <v>0</v>
      </c>
      <c r="M143" s="314"/>
    </row>
    <row r="144" spans="1:13" ht="15" customHeight="1" x14ac:dyDescent="0.15">
      <c r="A144" s="323"/>
      <c r="B144" s="293"/>
      <c r="C144" s="377"/>
      <c r="D144" s="349"/>
      <c r="E144" s="331"/>
      <c r="F144" s="331"/>
      <c r="G144" s="349"/>
      <c r="H144" s="328"/>
      <c r="I144" s="349"/>
      <c r="J144" s="378"/>
      <c r="K144" s="145" t="s">
        <v>537</v>
      </c>
      <c r="L144" s="379">
        <f>SUM(L121+L126+L135+L139+L143)</f>
        <v>0</v>
      </c>
      <c r="M144" s="314"/>
    </row>
    <row r="145" spans="1:13" ht="22.5" customHeight="1" thickBot="1" x14ac:dyDescent="0.2">
      <c r="A145" s="304"/>
      <c r="B145" s="300"/>
      <c r="C145" s="380"/>
      <c r="D145" s="351"/>
      <c r="E145" s="381"/>
      <c r="F145" s="381"/>
      <c r="G145" s="351"/>
      <c r="H145" s="299"/>
      <c r="I145" s="351"/>
      <c r="J145" s="381"/>
      <c r="K145" s="305"/>
      <c r="L145" s="382"/>
      <c r="M145" s="315"/>
    </row>
    <row r="146" spans="1:13" ht="22.5" customHeight="1" thickBot="1" x14ac:dyDescent="0.2">
      <c r="A146" s="181"/>
      <c r="B146" s="301" t="s">
        <v>538</v>
      </c>
      <c r="C146" s="383"/>
      <c r="D146" s="384"/>
      <c r="E146" s="173"/>
      <c r="F146" s="173"/>
      <c r="G146" s="384"/>
      <c r="H146" s="321"/>
      <c r="I146" s="384"/>
      <c r="J146" s="173"/>
      <c r="K146" s="173"/>
      <c r="L146" s="385">
        <f>SUM(L112+L144)</f>
        <v>0</v>
      </c>
      <c r="M146" s="129"/>
    </row>
  </sheetData>
  <mergeCells count="16">
    <mergeCell ref="E36:L36"/>
    <mergeCell ref="E105:L105"/>
    <mergeCell ref="E117:L117"/>
    <mergeCell ref="E128:L128"/>
    <mergeCell ref="A6:B6"/>
    <mergeCell ref="A7:B7"/>
    <mergeCell ref="A8:J8"/>
    <mergeCell ref="E10:L10"/>
    <mergeCell ref="E21:L21"/>
    <mergeCell ref="E28:L28"/>
    <mergeCell ref="B5:L5"/>
    <mergeCell ref="C1:D1"/>
    <mergeCell ref="H1:I1"/>
    <mergeCell ref="A2:L2"/>
    <mergeCell ref="A3:L3"/>
    <mergeCell ref="A4:L4"/>
  </mergeCells>
  <phoneticPr fontId="5"/>
  <conditionalFormatting sqref="F1 K1:L1 F22:F26 K22:K26 E28 F29:F33 K29:K33 F84 K84 F87 K87 K93:K98 E117 F118:F120 K123:K125 E128 K137:K139">
    <cfRule type="cellIs" dxfId="38" priority="40" stopIfTrue="1" operator="equal">
      <formula>0</formula>
    </cfRule>
  </conditionalFormatting>
  <conditionalFormatting sqref="F6:F7">
    <cfRule type="cellIs" dxfId="37" priority="37" stopIfTrue="1" operator="equal">
      <formula>0</formula>
    </cfRule>
  </conditionalFormatting>
  <conditionalFormatting sqref="F11:F18 K11:K18 F43:F44 K43:K44 F47:F48 K47:K48 F51:F52 K51:K52 F55:F56 K55:K56 F58:F59 K58:K59 F62:F63 K62:K63 F66:F67 K66:K67 F75:F81 K75:K81 K106:K113 A140">
    <cfRule type="cellIs" dxfId="36" priority="3" stopIfTrue="1" operator="equal">
      <formula>0</formula>
    </cfRule>
  </conditionalFormatting>
  <conditionalFormatting sqref="F37:F40">
    <cfRule type="cellIs" dxfId="35" priority="36" stopIfTrue="1" operator="equal">
      <formula>0</formula>
    </cfRule>
  </conditionalFormatting>
  <conditionalFormatting sqref="F70:F72 K70:K72">
    <cfRule type="cellIs" dxfId="34" priority="31" stopIfTrue="1" operator="equal">
      <formula>0</formula>
    </cfRule>
  </conditionalFormatting>
  <conditionalFormatting sqref="F89:F90 K89:K90">
    <cfRule type="cellIs" dxfId="33" priority="34" stopIfTrue="1" operator="equal">
      <formula>0</formula>
    </cfRule>
  </conditionalFormatting>
  <conditionalFormatting sqref="F101:F102 K101:K102">
    <cfRule type="cellIs" dxfId="32" priority="32" stopIfTrue="1" operator="equal">
      <formula>0</formula>
    </cfRule>
  </conditionalFormatting>
  <conditionalFormatting sqref="F106:F110">
    <cfRule type="cellIs" dxfId="31" priority="8" stopIfTrue="1" operator="equal">
      <formula>0</formula>
    </cfRule>
  </conditionalFormatting>
  <conditionalFormatting sqref="F123:F125">
    <cfRule type="cellIs" dxfId="30" priority="6" stopIfTrue="1" operator="equal">
      <formula>0</formula>
    </cfRule>
  </conditionalFormatting>
  <conditionalFormatting sqref="F129:F135">
    <cfRule type="cellIs" dxfId="29" priority="5" stopIfTrue="1" operator="equal">
      <formula>0</formula>
    </cfRule>
  </conditionalFormatting>
  <conditionalFormatting sqref="F137:F139">
    <cfRule type="cellIs" dxfId="28" priority="4" stopIfTrue="1" operator="equal">
      <formula>0</formula>
    </cfRule>
  </conditionalFormatting>
  <conditionalFormatting sqref="F141:F146 L144:L145">
    <cfRule type="cellIs" dxfId="27" priority="2" stopIfTrue="1" operator="equal">
      <formula>0</formula>
    </cfRule>
  </conditionalFormatting>
  <conditionalFormatting sqref="K6:K7">
    <cfRule type="cellIs" dxfId="26" priority="38" stopIfTrue="1" operator="equal">
      <formula>0</formula>
    </cfRule>
  </conditionalFormatting>
  <conditionalFormatting sqref="K37:K40">
    <cfRule type="cellIs" dxfId="25" priority="35" stopIfTrue="1" operator="equal">
      <formula>0</formula>
    </cfRule>
  </conditionalFormatting>
  <conditionalFormatting sqref="K118:K121">
    <cfRule type="cellIs" dxfId="24" priority="13" stopIfTrue="1" operator="equal">
      <formula>0</formula>
    </cfRule>
  </conditionalFormatting>
  <conditionalFormatting sqref="K129:K135">
    <cfRule type="cellIs" dxfId="23" priority="12" stopIfTrue="1" operator="equal">
      <formula>0</formula>
    </cfRule>
  </conditionalFormatting>
  <conditionalFormatting sqref="K141:K146">
    <cfRule type="cellIs" dxfId="22" priority="1" stopIfTrue="1" operator="equal">
      <formula>0</formula>
    </cfRule>
  </conditionalFormatting>
  <conditionalFormatting sqref="K8:L9">
    <cfRule type="cellIs" dxfId="21" priority="30" stopIfTrue="1" operator="equal">
      <formula>0</formula>
    </cfRule>
  </conditionalFormatting>
  <conditionalFormatting sqref="K19:L19">
    <cfRule type="cellIs" dxfId="20" priority="29" stopIfTrue="1" operator="equal">
      <formula>0</formula>
    </cfRule>
  </conditionalFormatting>
  <conditionalFormatting sqref="K27:L27">
    <cfRule type="cellIs" dxfId="19" priority="28" stopIfTrue="1" operator="equal">
      <formula>0</formula>
    </cfRule>
  </conditionalFormatting>
  <conditionalFormatting sqref="K34:L35">
    <cfRule type="cellIs" dxfId="18" priority="27" stopIfTrue="1" operator="equal">
      <formula>0</formula>
    </cfRule>
  </conditionalFormatting>
  <conditionalFormatting sqref="K41:L41">
    <cfRule type="cellIs" dxfId="17" priority="14" stopIfTrue="1" operator="equal">
      <formula>0</formula>
    </cfRule>
  </conditionalFormatting>
  <conditionalFormatting sqref="K45:L45">
    <cfRule type="cellIs" dxfId="16" priority="15" stopIfTrue="1" operator="equal">
      <formula>0</formula>
    </cfRule>
  </conditionalFormatting>
  <conditionalFormatting sqref="K49:L49">
    <cfRule type="cellIs" dxfId="15" priority="10" stopIfTrue="1" operator="equal">
      <formula>0</formula>
    </cfRule>
  </conditionalFormatting>
  <conditionalFormatting sqref="K51:L53">
    <cfRule type="cellIs" dxfId="14" priority="9" stopIfTrue="1" operator="equal">
      <formula>0</formula>
    </cfRule>
  </conditionalFormatting>
  <conditionalFormatting sqref="K57:L57">
    <cfRule type="cellIs" dxfId="13" priority="16" stopIfTrue="1" operator="equal">
      <formula>0</formula>
    </cfRule>
  </conditionalFormatting>
  <conditionalFormatting sqref="K60:L60">
    <cfRule type="cellIs" dxfId="12" priority="17" stopIfTrue="1" operator="equal">
      <formula>0</formula>
    </cfRule>
  </conditionalFormatting>
  <conditionalFormatting sqref="K64:L64">
    <cfRule type="cellIs" dxfId="11" priority="18" stopIfTrue="1" operator="equal">
      <formula>0</formula>
    </cfRule>
  </conditionalFormatting>
  <conditionalFormatting sqref="K68:L68">
    <cfRule type="cellIs" dxfId="10" priority="19" stopIfTrue="1" operator="equal">
      <formula>0</formula>
    </cfRule>
  </conditionalFormatting>
  <conditionalFormatting sqref="K73:L73">
    <cfRule type="cellIs" dxfId="9" priority="20" stopIfTrue="1" operator="equal">
      <formula>0</formula>
    </cfRule>
  </conditionalFormatting>
  <conditionalFormatting sqref="K82:L82">
    <cfRule type="cellIs" dxfId="8" priority="21" stopIfTrue="1" operator="equal">
      <formula>0</formula>
    </cfRule>
  </conditionalFormatting>
  <conditionalFormatting sqref="K85:L85">
    <cfRule type="cellIs" dxfId="7" priority="22" stopIfTrue="1" operator="equal">
      <formula>0</formula>
    </cfRule>
  </conditionalFormatting>
  <conditionalFormatting sqref="K88:L88">
    <cfRule type="cellIs" dxfId="6" priority="23" stopIfTrue="1" operator="equal">
      <formula>0</formula>
    </cfRule>
  </conditionalFormatting>
  <conditionalFormatting sqref="K91:L91">
    <cfRule type="cellIs" dxfId="5" priority="24" stopIfTrue="1" operator="equal">
      <formula>0</formula>
    </cfRule>
  </conditionalFormatting>
  <conditionalFormatting sqref="K99:L99">
    <cfRule type="cellIs" dxfId="4" priority="25" stopIfTrue="1" operator="equal">
      <formula>0</formula>
    </cfRule>
  </conditionalFormatting>
  <conditionalFormatting sqref="K103:L103">
    <cfRule type="cellIs" dxfId="3" priority="26" stopIfTrue="1" operator="equal">
      <formula>0</formula>
    </cfRule>
  </conditionalFormatting>
  <conditionalFormatting sqref="K126:L126">
    <cfRule type="cellIs" dxfId="2" priority="39" stopIfTrue="1" operator="equal">
      <formula>0</formula>
    </cfRule>
  </conditionalFormatting>
  <conditionalFormatting sqref="K146:L146">
    <cfRule type="cellIs" dxfId="1" priority="11" stopIfTrue="1" operator="equal">
      <formula>0</formula>
    </cfRule>
  </conditionalFormatting>
  <conditionalFormatting sqref="L111:L113">
    <cfRule type="cellIs" dxfId="0" priority="7" stopIfTrue="1" operator="equal">
      <formula>0</formula>
    </cfRule>
  </conditionalFormatting>
  <pageMargins left="0.23622047244094491" right="0.23622047244094491" top="0.74803149606299213" bottom="0.74803149606299213" header="0.31496062992125984" footer="0.31496062992125984"/>
  <pageSetup paperSize="9" scale="74" fitToHeight="0" orientation="landscape" r:id="rId1"/>
  <headerFooter alignWithMargins="0">
    <oddHeader>&amp;C&amp;14内 訳 書
&amp;R&amp;12無線部　&amp;P</oddHeader>
  </headerFooter>
  <rowBreaks count="4" manualBreakCount="4">
    <brk id="27" max="12" man="1"/>
    <brk id="57" max="12" man="1"/>
    <brk id="88" max="12" man="1"/>
    <brk id="11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甲板部</vt:lpstr>
      <vt:lpstr>機関部</vt:lpstr>
      <vt:lpstr>無線部</vt:lpstr>
      <vt:lpstr>機関部!Print_Area</vt:lpstr>
      <vt:lpstr>甲板部!Print_Area</vt:lpstr>
      <vt:lpstr>無線部!Print_Area</vt:lpstr>
      <vt:lpstr>甲板部!Print_Titles</vt:lpstr>
      <vt:lpstr>無線部!Print_Titles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雄大</dc:creator>
  <cp:lastModifiedBy>髙橋　雄大</cp:lastModifiedBy>
  <cp:lastPrinted>2026-10-21T03:09:27Z</cp:lastPrinted>
  <dcterms:created xsi:type="dcterms:W3CDTF">2026-07-08T02:25:53Z</dcterms:created>
  <dcterms:modified xsi:type="dcterms:W3CDTF">2026-10-28T07:36:58Z</dcterms:modified>
</cp:coreProperties>
</file>